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>
    <definedName hidden="false" localSheetId="0" name="_xlnm.Print_Area">'Лист1'!$A$1:$S$321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<sst xmlns="http://schemas.openxmlformats.org/spreadsheetml/2006/main" xmlns:a="http://schemas.openxmlformats.org/drawingml/2006/main" xmlns:a15="http://schemas.microsoft.com/office/drawing/2012/main" xmlns:asvg="http://schemas.microsoft.com/office/drawing/2016/SVG/main" xmlns:c="http://schemas.openxmlformats.org/drawingml/2006/chart" xmlns:co="http://ncloudtech.com" xmlns:co-ooxml="http://ncloudtech.com/ooxml" xmlns:m="http://schemas.openxmlformats.org/officeDocument/2006/math" xmlns:mc="http://schemas.openxmlformats.org/markup-compatibility/2006" xmlns:o="urn:schemas-microsoft-com:office:office" xmlns:p="http://schemas.openxmlformats.org/presentationml/2006/main" xmlns:pic="http://schemas.openxmlformats.org/drawingml/2006/picture" xmlns:r="http://schemas.openxmlformats.org/officeDocument/2006/relationships" xmlns:s="http://schemas.openxmlformats.org/officeDocument/2006/sharedTypes" xmlns:sl="http://schemas.openxmlformats.org/schemaLibrary/2006/main" xmlns:v="urn:schemas-microsoft-com:vml" xmlns:w="http://schemas.openxmlformats.org/wordprocessingml/2006/main" xmlns:w14="http://schemas.microsoft.com/office/word/2010/wordml" xmlns:w15="http://schemas.microsoft.com/office/word/2012/wordml" xmlns:wp="http://schemas.openxmlformats.org/drawingml/2006/wordprocessingDrawing" xmlns:wpg="http://schemas.microsoft.com/office/word/2010/wordprocessingGroup" xmlns:wps="http://schemas.microsoft.com/office/word/2010/wordprocessingShape" xmlns:x="urn:schemas-microsoft-com:office:excel" xmlns:x14="http://schemas.microsoft.com/office/spreadsheetml/2009/9/main" xmlns:xdr="http://schemas.openxmlformats.org/drawingml/2006/spreadsheetDrawing" xmlns:xm="http://schemas.microsoft.com/office/excel/2006/main" mc:Ignorable="co co-ooxml w14 x14 w15">
  <si>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</si>
  <si>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</si>
  <si>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</si>
  <si>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r>
      <rPr>
        <color theme="1" tint="0"/>
        <sz val="10"/>
        <scheme val="minor"/>
      </rPr>
      <t>Директор      ООО "Общепит-Н"</t>
    </r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</si>
  <si>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 </t>
    </r>
    <r>
      <rPr>
        <color theme="1" tint="0"/>
        <sz val="9"/>
        <scheme val="minor"/>
      </rPr>
      <t xml:space="preserve"> /</t>
    </r>
  </si>
  <si>
    <r>
      <t xml:space="preserve">                                  </t>
    </r>
    <r>
      <rPr>
        <color theme="1" tint="0"/>
        <sz val="10"/>
        <u val="single"/>
        <scheme val="minor"/>
      </rPr>
      <t xml:space="preserve">                       </t>
    </r>
    <r>
      <rPr>
        <color theme="1" tint="0"/>
        <sz val="10"/>
        <scheme val="minor"/>
      </rPr>
      <t xml:space="preserve"> / </t>
    </r>
    <r>
      <rPr>
        <color theme="1" tint="0"/>
        <sz val="10"/>
        <u val="single"/>
        <scheme val="minor"/>
      </rPr>
      <t xml:space="preserve">  Е.С.Сидельникова </t>
    </r>
    <r>
      <rPr>
        <color theme="1" tint="0"/>
        <sz val="10"/>
        <scheme val="minor"/>
      </rPr>
      <t>/</t>
    </r>
  </si>
  <si>
    <t xml:space="preserve">                      "___"____________  2025г</t>
  </si>
  <si>
    <t>"01" февраля 2025г</t>
  </si>
  <si>
    <t>МЕНЮ</t>
  </si>
  <si>
    <t>для школьных столовых</t>
  </si>
  <si>
    <t>( 7-11 лет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</si>
  <si>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</si>
  <si>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</si>
  <si>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</si>
  <si>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</si>
  <si>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</si>
  <si>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</si>
  <si>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</si>
  <si>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</si>
  <si>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</si>
  <si>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</si>
  <si>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</si>
  <si>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</si>
  <si>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</si>
  <si>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</si>
  <si>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</si>
  <si>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</si>
  <si>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</si>
  <si>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</si>
  <si>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</si>
  <si>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</si>
  <si>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</si>
  <si>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</si>
  <si>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</si>
  <si>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200/5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</si>
  <si>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</si>
  <si>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</si>
  <si>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</si>
  <si>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</si>
  <si>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</si>
  <si>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</si>
  <si>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</si>
  <si>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</si>
  <si>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Всего</t>
  </si>
  <si>
    <t>ОБЕД</t>
  </si>
  <si>
    <t>Салат из свеклы отварной</t>
  </si>
  <si>
    <t xml:space="preserve"> Суп картофельный с мясными фрикадельками.</t>
  </si>
  <si>
    <t>200/28</t>
  </si>
  <si>
    <t>Рагу из курицы</t>
  </si>
  <si>
    <t xml:space="preserve">Компот из сухофруктов </t>
  </si>
  <si>
    <t>Хлеб ржаной</t>
  </si>
  <si>
    <t>6.</t>
  </si>
  <si>
    <t xml:space="preserve">Хлеб пшеничный </t>
  </si>
  <si>
    <t>ИТОГО:</t>
  </si>
  <si>
    <t xml:space="preserve">                             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</si>
  <si>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</si>
  <si>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Е.С. Сидельникова </t>
    </r>
    <r>
      <rPr>
        <color theme="1" tint="0"/>
        <sz val="10"/>
        <scheme val="minor"/>
      </rPr>
      <t>/</t>
    </r>
  </si>
  <si>
    <r>
      <rPr>
        <color theme="1" tint="0"/>
        <sz val="10"/>
        <u val="single"/>
        <scheme val="minor"/>
      </rPr>
      <t>"01" февраля 2025г</t>
    </r>
  </si>
  <si>
    <t>День 2</t>
  </si>
  <si>
    <t>Выход, г</t>
  </si>
  <si>
    <t>Плов из курицы</t>
  </si>
  <si>
    <t>Хлеб пшеничный 1с.</t>
  </si>
  <si>
    <t>Чай с сахаром</t>
  </si>
  <si>
    <t>Салат из белокочанной капусты.</t>
  </si>
  <si>
    <t>Борщ из свежей капусты с картофелем  со сметаной .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</si>
  <si>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</si>
  <si>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</si>
  <si>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</si>
  <si>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</si>
  <si>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</si>
  <si>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>Напиток  "Витошка"</t>
  </si>
  <si>
    <t>7.</t>
  </si>
  <si>
    <t xml:space="preserve">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</si>
  <si>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</si>
  <si>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 Е.С. Сидельникова </t>
    </r>
    <r>
      <rPr>
        <color theme="1" tint="0"/>
        <sz val="10"/>
        <scheme val="minor"/>
      </rPr>
      <t>/</t>
    </r>
  </si>
  <si>
    <t>День 3</t>
  </si>
  <si>
    <t xml:space="preserve"> Каша  жидкая молочная из манной крупы с маслом сливочным</t>
  </si>
  <si>
    <r>
      <rPr>
        <color theme="1" tint="0"/>
        <sz val="10"/>
        <scheme val="minor"/>
      </rPr>
      <t>200/5</t>
    </r>
  </si>
  <si>
    <t>яйцо вареное</t>
  </si>
  <si>
    <t>А, мкг</t>
  </si>
  <si>
    <t>В</t>
  </si>
  <si>
    <t xml:space="preserve"> Суп картофельный с клецками</t>
  </si>
  <si>
    <t>Шницель из говядины</t>
  </si>
  <si>
    <t xml:space="preserve"> Капуста тушеная</t>
  </si>
  <si>
    <r>
      <rPr>
        <color theme="1" tint="0"/>
        <sz val="10"/>
        <scheme val="minor"/>
      </rPr>
      <t xml:space="preserve">Компот из сухофруктов </t>
    </r>
  </si>
  <si>
    <t xml:space="preserve">  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</si>
  <si>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 /</t>
    </r>
  </si>
  <si>
    <t xml:space="preserve">                               / Е.С. Сидельникова  /</t>
  </si>
  <si>
    <r>
      <t xml:space="preserve">                                                                                                                                                                   </t>
    </r>
    <r>
      <rPr>
        <color theme="1" tint="0"/>
        <sz val="10"/>
        <u val="single"/>
        <scheme val="minor"/>
      </rPr>
      <t xml:space="preserve"> "01" мая 2024г</t>
    </r>
  </si>
  <si>
    <t>День 4</t>
  </si>
  <si>
    <t>Щи из свежей капусты с картофелем со сметаной.</t>
  </si>
  <si>
    <t xml:space="preserve">Оладьи из говяжьей печени </t>
  </si>
  <si>
    <t>Каша гороховая отварная с маслом</t>
  </si>
  <si>
    <t>150/5</t>
  </si>
  <si>
    <t>Напиток апельсиновый</t>
  </si>
  <si>
    <t xml:space="preserve">                                                                                                  "Утверждаю"</t>
  </si>
  <si>
    <r>
      <t xml:space="preserve">  </t>
    </r>
    <r>
      <rPr>
        <color theme="1" tint="0"/>
        <sz val="10"/>
        <u val="single"/>
        <scheme val="minor"/>
      </rPr>
      <t xml:space="preserve">                             / Е.С. Сидельникова  </t>
    </r>
    <r>
      <rPr>
        <color theme="1" tint="0"/>
        <sz val="10"/>
        <scheme val="minor"/>
      </rPr>
      <t>/</t>
    </r>
  </si>
  <si>
    <t>День 5</t>
  </si>
  <si>
    <t>294/330</t>
  </si>
  <si>
    <t>Котлеты рубленные из кур, запеченные с соусом сметанным</t>
  </si>
  <si>
    <r>
      <rPr>
        <color theme="1" tint="0"/>
        <sz val="10"/>
        <scheme val="minor"/>
      </rPr>
      <t>90/30</t>
    </r>
  </si>
  <si>
    <t>Макаронные изделия отварные с маслом</t>
  </si>
  <si>
    <t>Кофейный напиток с молоком</t>
  </si>
  <si>
    <t xml:space="preserve"> Суп картофельный с бобовыми (горох) </t>
  </si>
  <si>
    <t xml:space="preserve">                                                                                        "Утверждаю"</t>
  </si>
  <si>
    <r>
      <rPr>
        <color theme="1" tint="0"/>
        <sz val="10"/>
        <scheme val="minor"/>
      </rPr>
      <t xml:space="preserve">                                                                           Директор      ООО "Общепит-Н"</t>
    </r>
  </si>
  <si>
    <t xml:space="preserve">                               / Е.С. Сидельникова /</t>
  </si>
  <si>
    <r>
      <rPr>
        <color theme="1" tint="0"/>
        <sz val="10"/>
        <u val="single"/>
        <scheme val="minor"/>
      </rPr>
      <t>"01"февраля 2025г</t>
    </r>
  </si>
  <si>
    <t>День 6</t>
  </si>
  <si>
    <t>Омлет натуральный</t>
  </si>
  <si>
    <t>Суп картофельный с макаронными изделиями ( вермишель )</t>
  </si>
  <si>
    <t>Рыба (морская), тушенная в томате с овощами</t>
  </si>
  <si>
    <t>Рис отварной</t>
  </si>
  <si>
    <t xml:space="preserve">Компот из смеси сухофруктов </t>
  </si>
  <si>
    <t xml:space="preserve">                                                                                          "Утверждаю"</t>
  </si>
  <si>
    <t>День 7</t>
  </si>
  <si>
    <t>Сырники из творога с  молоком сгущенным</t>
  </si>
  <si>
    <t>130/20</t>
  </si>
  <si>
    <t>Снежок</t>
  </si>
  <si>
    <t xml:space="preserve"> Суп картофельный с  рисовой крупой</t>
  </si>
  <si>
    <t>Компот из кураги</t>
  </si>
  <si>
    <t xml:space="preserve">                                                                                         "Утверждаю"</t>
  </si>
  <si>
    <t>День 8</t>
  </si>
  <si>
    <t>Выход</t>
  </si>
  <si>
    <t>Каша вязкая молочная  геркулесовая с маслом сливочным</t>
  </si>
  <si>
    <t>Биточки из говядины</t>
  </si>
  <si>
    <t xml:space="preserve">Рагу из овощей </t>
  </si>
  <si>
    <t>День 9</t>
  </si>
  <si>
    <t>Ряженка</t>
  </si>
  <si>
    <t xml:space="preserve">                                                                                                "Утверждаю"</t>
  </si>
  <si>
    <t>День 10</t>
  </si>
  <si>
    <t>Тефтели из говядины с  соусом</t>
  </si>
  <si>
    <t xml:space="preserve"> Каша гречневая рассыпчатая</t>
  </si>
  <si>
    <t xml:space="preserve">Чай с сахаром </t>
  </si>
  <si>
    <t xml:space="preserve"> Рассольник ленинградский</t>
  </si>
  <si>
    <t>Завтрак</t>
  </si>
  <si>
    <t>Средняя стоимость 1 дня</t>
  </si>
  <si>
    <t>Обед</t>
  </si>
  <si>
    <t>Норма</t>
  </si>
  <si>
    <t>38,5-46,2</t>
  </si>
  <si>
    <t>39,5-47,4</t>
  </si>
  <si>
    <t>167,5-201</t>
  </si>
  <si>
    <t>1175-1410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</si>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</sst>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0.000" formatCode="0.000" numFmtId="1005"/>
  </numFmts>
  <fonts count="17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  <font>
      <color theme="1" tint="0"/>
      <sz val="9"/>
      <scheme val="minor"/>
    </font>
    <font>
      <b val="true"/>
      <color theme="1" tint="0"/>
      <sz val="9"/>
      <scheme val="minor"/>
    </font>
    <font>
      <color theme="1" tint="0"/>
      <sz val="10"/>
      <u val="single"/>
      <scheme val="minor"/>
    </font>
    <font>
      <b val="true"/>
      <color theme="1" tint="0"/>
      <sz val="14"/>
      <u val="single"/>
      <scheme val="minor"/>
    </font>
    <font>
      <b val="true"/>
      <color theme="1" tint="0"/>
      <sz val="12"/>
      <u val="single"/>
      <scheme val="minor"/>
    </font>
    <font>
      <b val="true"/>
      <color theme="1" tint="0"/>
      <sz val="12"/>
      <scheme val="minor"/>
    </font>
    <font>
      <color rgb="000000" tint="0"/>
      <sz val="10"/>
      <scheme val="minor"/>
    </font>
    <font>
      <b val="true"/>
      <sz val="10"/>
      <scheme val="minor"/>
    </font>
    <font>
      <color theme="1" tint="0"/>
      <sz val="10"/>
      <scheme val="minor"/>
    </font>
    <font>
      <sz val="10"/>
      <scheme val="minor"/>
    </font>
    <font>
      <name val="Calibri"/>
      <sz val="11"/>
    </font>
    <font>
      <b val="true"/>
      <color theme="1" tint="0"/>
      <sz val="11"/>
      <scheme val="minor"/>
    </font>
    <font>
      <color rgb="FF0000" tint="0"/>
      <sz val="1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7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 vertical="distributed"/>
    </xf>
    <xf applyAlignment="true" applyFont="true" applyNumberFormat="true" borderId="0" fillId="0" fontId="2" numFmtId="1000" quotePrefix="false">
      <alignment horizontal="center" vertical="distributed"/>
    </xf>
    <xf applyAlignment="true" applyFont="true" applyNumberFormat="true" borderId="0" fillId="0" fontId="3" numFmtId="1000" quotePrefix="false">
      <alignment horizontal="left" vertical="distributed"/>
    </xf>
    <xf applyAlignment="true" applyFont="true" applyNumberFormat="true" borderId="0" fillId="0" fontId="4" numFmtId="1000" quotePrefix="false">
      <alignment horizontal="right" vertical="distributed"/>
    </xf>
    <xf applyAlignment="true" applyFont="true" applyNumberFormat="true" borderId="0" fillId="0" fontId="5" numFmtId="1000" quotePrefix="false">
      <alignment vertical="distributed"/>
    </xf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vertical="distributed"/>
    </xf>
    <xf applyFont="true" applyNumberFormat="true" borderId="0" fillId="0" fontId="4" numFmtId="1000" quotePrefix="false"/>
    <xf applyAlignment="true" applyFont="true" applyNumberFormat="true" borderId="0" fillId="0" fontId="4" numFmtId="1001" quotePrefix="false">
      <alignment horizontal="left"/>
    </xf>
    <xf applyAlignment="true" applyFont="true" applyNumberFormat="true" borderId="0" fillId="0" fontId="3" numFmtId="1001" quotePrefix="false">
      <alignment horizontal="right" vertical="distributed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Font="true" applyNumberFormat="true" borderId="0" fillId="0" fontId="7" numFmtId="1000" quotePrefix="false">
      <alignment horizontal="center" vertical="distributed"/>
    </xf>
    <xf applyAlignment="true" applyFont="true" applyNumberFormat="true" borderId="0" fillId="0" fontId="8" numFmtId="1000" quotePrefix="false">
      <alignment horizontal="center" vertical="distributed"/>
    </xf>
    <xf applyAlignment="true" applyFont="true" applyNumberFormat="true" borderId="0" fillId="0" fontId="8" numFmtId="1000" quotePrefix="false">
      <alignment horizontal="center" vertical="center"/>
    </xf>
    <xf applyAlignment="true" applyBorder="true" applyFont="true" applyNumberFormat="true" borderId="1" fillId="0" fontId="9" numFmtId="1000" quotePrefix="false">
      <alignment horizontal="left" vertical="center"/>
    </xf>
    <xf applyAlignment="true" applyBorder="true" applyFont="true" applyNumberFormat="true" borderId="2" fillId="0" fontId="9" numFmtId="1000" quotePrefix="false">
      <alignment horizontal="left" vertical="center"/>
    </xf>
    <xf applyAlignment="true" applyBorder="true" applyFont="true" applyNumberFormat="true" borderId="3" fillId="0" fontId="9" numFmtId="1000" quotePrefix="false">
      <alignment horizontal="left" vertical="center"/>
    </xf>
    <xf applyAlignment="true" applyBorder="true" applyFont="true" applyNumberFormat="true" borderId="4" fillId="0" fontId="9" numFmtId="1000" quotePrefix="false">
      <alignment horizontal="center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ill="true" applyFont="true" applyNumberFormat="true" borderId="4" fillId="2" fontId="2" numFmtId="1000" quotePrefix="false">
      <alignment horizontal="center" vertical="center"/>
    </xf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ill="true" applyFont="true" applyNumberFormat="true" borderId="7" fillId="2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center"/>
    </xf>
    <xf applyAlignment="true" applyBorder="true" applyFont="true" applyNumberFormat="true" borderId="4" fillId="0" fontId="10" numFmtId="1000" quotePrefix="false">
      <alignment horizontal="center"/>
    </xf>
    <xf applyAlignment="true" applyBorder="true" applyFill="true" applyFont="true" applyNumberFormat="true" borderId="4" fillId="2" fontId="10" numFmtId="1000" quotePrefix="false">
      <alignment horizontal="left" vertical="center" wrapText="true"/>
    </xf>
    <xf applyAlignment="true" applyBorder="true" applyFill="true" applyFont="true" applyNumberFormat="true" borderId="4" fillId="2" fontId="10" numFmtId="1000" quotePrefix="false">
      <alignment horizontal="center"/>
    </xf>
    <xf applyAlignment="true" applyBorder="true" applyFill="true" applyFont="true" applyNumberFormat="true" borderId="4" fillId="2" fontId="10" numFmtId="1002" quotePrefix="false">
      <alignment horizontal="center"/>
    </xf>
    <xf applyAlignment="true" applyBorder="true" applyFill="true" applyFont="true" applyNumberFormat="true" borderId="4" fillId="2" fontId="3" numFmtId="1002" quotePrefix="false">
      <alignment horizontal="center"/>
    </xf>
    <xf applyAlignment="true" applyBorder="true" applyFont="true" applyNumberFormat="true" borderId="4" fillId="0" fontId="3" numFmtId="1000" quotePrefix="false">
      <alignment horizontal="center"/>
    </xf>
    <xf applyBorder="true" applyFont="true" applyNumberFormat="true" borderId="4" fillId="0" fontId="3" numFmtId="1000" quotePrefix="false"/>
    <xf applyAlignment="true" applyBorder="true" applyFont="true" applyNumberFormat="true" borderId="4" fillId="0" fontId="3" numFmtId="1002" quotePrefix="false">
      <alignment horizontal="center"/>
    </xf>
    <xf applyAlignment="true" applyBorder="true" applyFont="true" applyNumberFormat="true" borderId="4" fillId="0" fontId="3" numFmtId="1003" quotePrefix="false">
      <alignment horizontal="center"/>
    </xf>
    <xf applyAlignment="true" applyFont="true" applyNumberFormat="true" borderId="0" fillId="0" fontId="3" numFmtId="1004" quotePrefix="false">
      <alignment horizontal="center"/>
    </xf>
    <xf applyAlignment="true" applyBorder="true" applyFont="true" applyNumberFormat="true" borderId="4" fillId="0" fontId="3" numFmtId="1000" quotePrefix="false">
      <alignment horizontal="center" wrapText="true"/>
    </xf>
    <xf applyAlignment="true" applyBorder="true" applyFill="true" applyFont="true" applyNumberFormat="true" borderId="4" fillId="2" fontId="3" numFmtId="1003" quotePrefix="false">
      <alignment horizontal="center"/>
    </xf>
    <xf applyBorder="true" applyFill="true" applyFont="true" applyNumberFormat="true" borderId="4" fillId="2" fontId="3" numFmtId="1002" quotePrefix="false"/>
    <xf applyBorder="true" applyFill="true" applyFont="true" applyNumberFormat="true" borderId="4" fillId="2" fontId="3" numFmtId="1000" quotePrefix="false"/>
    <xf applyAlignment="true" applyBorder="true" applyFill="true" applyFont="true" applyNumberFormat="true" borderId="4" fillId="2" fontId="3" numFmtId="1000" quotePrefix="false">
      <alignment horizontal="center" vertical="bottom"/>
    </xf>
    <xf applyAlignment="true" applyBorder="true" applyFill="true" applyFont="true" applyNumberFormat="true" borderId="4" fillId="2" fontId="3" numFmtId="1004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4" fillId="0" fontId="11" numFmtId="1000" quotePrefix="false">
      <alignment horizontal="center" vertical="center"/>
    </xf>
    <xf applyAlignment="true" applyBorder="true" applyFont="true" applyNumberFormat="true" borderId="4" fillId="0" fontId="2" numFmtId="1002" quotePrefix="false">
      <alignment horizontal="center" vertic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Alignment="true" applyFont="true" borderId="0" fillId="0" fontId="0" quotePrefix="false">
      <alignment vertical="bottom"/>
    </xf>
    <xf applyAlignment="true" applyBorder="true" applyFont="true" applyNumberFormat="true" borderId="4" fillId="0" fontId="3" numFmtId="1000" quotePrefix="false">
      <alignment horizontal="center" vertical="bottom"/>
    </xf>
    <xf applyAlignment="true" applyBorder="true" applyFill="true" applyFont="true" applyNumberFormat="true" borderId="4" fillId="2" fontId="3" numFmtId="1000" quotePrefix="false">
      <alignment horizontal="left" vertical="bottom"/>
    </xf>
    <xf applyAlignment="true" applyBorder="true" applyFont="true" applyNumberFormat="true" borderId="4" fillId="0" fontId="3" numFmtId="1002" quotePrefix="false">
      <alignment horizontal="center" vertical="bottom"/>
    </xf>
    <xf applyAlignment="true" applyBorder="true" applyFont="true" applyNumberFormat="true" borderId="4" fillId="0" fontId="3" numFmtId="1003" quotePrefix="false">
      <alignment horizontal="center" vertical="bottom"/>
    </xf>
    <xf applyAlignment="true" applyFont="true" applyNumberFormat="true" borderId="0" fillId="0" fontId="1" numFmtId="1000" quotePrefix="false">
      <alignment vertical="bottom"/>
    </xf>
    <xf applyAlignment="true" applyBorder="true" applyFont="true" applyNumberFormat="true" borderId="4" fillId="0" fontId="3" numFmtId="1000" quotePrefix="false">
      <alignment wrapText="true"/>
    </xf>
    <xf applyBorder="true" applyFont="true" applyNumberFormat="true" borderId="4" fillId="0" fontId="3" numFmtId="1002" quotePrefix="false"/>
    <xf applyAlignment="true" applyBorder="true" applyFont="true" applyNumberFormat="true" borderId="4" fillId="0" fontId="3" numFmtId="1004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center" vertical="center"/>
    </xf>
    <xf applyAlignment="true" applyBorder="true" applyFill="true" applyFont="true" applyNumberFormat="true" borderId="4" fillId="2" fontId="11" numFmtId="1000" quotePrefix="false">
      <alignment horizontal="center"/>
    </xf>
    <xf applyAlignment="true" applyBorder="true" applyFill="true" applyFont="true" applyNumberFormat="true" borderId="4" fillId="2" fontId="11" numFmtId="1002" quotePrefix="false">
      <alignment horizontal="center"/>
    </xf>
    <xf applyAlignment="true" applyBorder="true" applyFont="true" applyNumberFormat="true" borderId="4" fillId="0" fontId="2" numFmtId="1000" quotePrefix="false">
      <alignment horizontal="right"/>
    </xf>
    <xf applyAlignment="true" applyBorder="true" applyFont="true" applyNumberFormat="true" borderId="5" fillId="0" fontId="2" numFmtId="1000" quotePrefix="false">
      <alignment horizontal="right"/>
    </xf>
    <xf applyAlignment="true" applyBorder="true" applyFont="true" applyNumberFormat="true" borderId="6" fillId="0" fontId="2" numFmtId="1000" quotePrefix="false">
      <alignment horizontal="right"/>
    </xf>
    <xf applyAlignment="true" applyBorder="true" applyFont="true" applyNumberFormat="true" borderId="4" fillId="0" fontId="2" numFmtId="1002" quotePrefix="false">
      <alignment horizontal="center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2" quotePrefix="false">
      <alignment horizontal="center"/>
    </xf>
    <xf applyFont="true" applyNumberFormat="true" borderId="0" fillId="0" fontId="3" numFmtId="1002" quotePrefix="false"/>
    <xf applyAlignment="true" applyFont="true" applyNumberFormat="true" borderId="0" fillId="0" fontId="2" numFmtId="1004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2" numFmtId="1002" quotePrefix="false">
      <alignment horizontal="left"/>
    </xf>
    <xf applyAlignment="true" applyFont="true" applyNumberFormat="true" borderId="0" fillId="0" fontId="3" numFmtId="1002" quotePrefix="false">
      <alignment horizontal="right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6" numFmtId="1002" quotePrefix="false">
      <alignment horizontal="righ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/>
    </xf>
    <xf applyAlignment="true" applyBorder="true" applyFont="true" applyNumberFormat="true" borderId="4" fillId="0" fontId="3" numFmtId="1000" quotePrefix="false">
      <alignment horizontal="left" wrapText="true"/>
    </xf>
    <xf applyAlignment="true" applyBorder="true" applyFont="true" applyNumberFormat="true" borderId="4" fillId="0" fontId="11" numFmtId="1000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left" wrapText="true"/>
    </xf>
    <xf applyBorder="true" applyFont="true" applyNumberFormat="true" borderId="4" fillId="0" fontId="1" numFmtId="1000" quotePrefix="false"/>
    <xf applyAlignment="true" applyBorder="true" applyFont="true" applyNumberFormat="true" borderId="4" fillId="0" fontId="4" numFmtId="1000" quotePrefix="false">
      <alignment horizontal="center"/>
    </xf>
    <xf applyBorder="true" applyFont="true" applyNumberFormat="true" borderId="4" fillId="0" fontId="1" numFmtId="1002" quotePrefix="false"/>
    <xf applyAlignment="true" applyBorder="true" applyFont="true" applyNumberFormat="true" borderId="4" fillId="0" fontId="11" numFmtId="1002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2" quotePrefix="false">
      <alignment horizontal="right"/>
    </xf>
    <xf applyFont="true" applyNumberFormat="true" borderId="0" fillId="0" fontId="2" numFmtId="1002" quotePrefix="false"/>
    <xf applyAlignment="true" applyBorder="true" applyFill="true" applyFont="true" applyNumberFormat="true" borderId="4" fillId="2" fontId="3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12" numFmtId="1000" quotePrefix="false">
      <alignment horizontal="center"/>
    </xf>
    <xf applyAlignment="true" applyBorder="true" applyFont="true" applyNumberFormat="true" borderId="4" fillId="0" fontId="12" numFmtId="1002" quotePrefix="false">
      <alignment horizontal="center"/>
    </xf>
    <xf applyBorder="true" applyFont="true" applyNumberFormat="true" borderId="4" fillId="0" fontId="3" numFmtId="1004" quotePrefix="false"/>
    <xf applyAlignment="true" applyBorder="true" applyFont="true" applyNumberFormat="true" borderId="8" fillId="0" fontId="9" numFmtId="1000" quotePrefix="false">
      <alignment horizontal="center"/>
    </xf>
    <xf applyAlignment="true" applyBorder="true" applyFont="true" applyNumberFormat="true" borderId="9" fillId="0" fontId="9" numFmtId="1000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left" vertical="center" wrapText="true"/>
    </xf>
    <xf applyAlignment="true" applyBorder="true" applyFont="true" applyNumberFormat="true" borderId="10" fillId="0" fontId="3" numFmtId="1002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ill="true" applyFont="true" applyNumberFormat="true" borderId="4" fillId="2" fontId="13" numFmtId="1000" quotePrefix="false">
      <alignment horizontal="center"/>
    </xf>
    <xf applyAlignment="true" applyFont="true" applyNumberFormat="true" borderId="0" fillId="0" fontId="3" numFmtId="1004" quotePrefix="false">
      <alignment horizontal="right"/>
    </xf>
    <xf applyAlignment="true" applyFont="true" applyNumberFormat="true" borderId="0" fillId="0" fontId="6" numFmtId="1004" quotePrefix="false">
      <alignment horizontal="right"/>
    </xf>
    <xf applyAlignment="true" applyBorder="true" applyFont="true" applyNumberFormat="true" borderId="4" fillId="0" fontId="1" numFmtId="1002" quotePrefix="false">
      <alignment horizontal="center"/>
    </xf>
    <xf applyAlignment="true" applyBorder="true" applyFont="true" applyNumberFormat="true" borderId="4" fillId="0" fontId="1" numFmtId="1003" quotePrefix="false">
      <alignment horizontal="center"/>
    </xf>
    <xf applyAlignment="true" applyFont="true" applyNumberFormat="true" borderId="0" fillId="0" fontId="2" numFmtId="1005" quotePrefix="false">
      <alignment horizontal="center"/>
    </xf>
    <xf applyAlignment="true" applyBorder="true" applyFont="true" applyNumberFormat="true" borderId="4" fillId="0" fontId="3" numFmtId="1002" quotePrefix="false">
      <alignment horizontal="center" wrapText="true"/>
    </xf>
    <xf applyAlignment="true" applyBorder="true" applyFont="true" applyNumberFormat="true" borderId="10" fillId="0" fontId="3" numFmtId="1002" quotePrefix="false">
      <alignment horizontal="center"/>
    </xf>
    <xf applyAlignment="true" applyBorder="true" applyFont="true" applyNumberFormat="true" borderId="4" fillId="0" fontId="3" numFmtId="1000" quotePrefix="false">
      <alignment horizontal="left" vertical="bottom"/>
    </xf>
    <xf applyAlignment="true" applyFont="true" applyNumberFormat="true" borderId="0" fillId="0" fontId="9" numFmtId="1000" quotePrefix="false">
      <alignment vertical="bottom"/>
    </xf>
    <xf applyAlignment="true" applyBorder="true" applyFont="true" applyNumberFormat="true" borderId="4" fillId="0" fontId="2" numFmtId="1003" quotePrefix="false">
      <alignment horizontal="center"/>
    </xf>
    <xf applyAlignment="true" applyFont="true" applyNumberFormat="true" borderId="0" fillId="0" fontId="3" numFmtId="1004" quotePrefix="false">
      <alignment horizontal="left"/>
    </xf>
    <xf applyAlignment="true" applyBorder="true" applyFont="true" applyNumberFormat="true" borderId="4" fillId="0" fontId="13" numFmtId="1002" quotePrefix="false">
      <alignment horizontal="center"/>
    </xf>
    <xf applyFont="true" borderId="0" fillId="0" fontId="14" quotePrefix="false"/>
    <xf applyAlignment="true" applyFont="true" applyNumberFormat="true" borderId="0" fillId="0" fontId="4" numFmtId="1001" quotePrefix="false">
      <alignment horizontal="left" vertical="center"/>
    </xf>
    <xf applyAlignment="true" applyFont="true" applyNumberFormat="true" borderId="0" fillId="0" fontId="15" numFmtId="1000" quotePrefix="false">
      <alignment horizontal="right"/>
    </xf>
    <xf applyAlignment="true" applyFont="true" applyNumberFormat="true" borderId="0" fillId="0" fontId="15" numFmtId="1002" quotePrefix="false">
      <alignment horizontal="center"/>
    </xf>
    <xf applyAlignment="true" applyFont="true" applyNumberFormat="true" borderId="0" fillId="0" fontId="15" numFmtId="1000" quotePrefix="false">
      <alignment horizontal="center"/>
    </xf>
    <xf applyAlignment="true" applyBorder="true" applyFont="true" applyNumberFormat="true" borderId="1" fillId="0" fontId="9" numFmtId="1000" quotePrefix="false">
      <alignment horizontal="left"/>
    </xf>
    <xf applyAlignment="true" applyBorder="true" applyFont="true" applyNumberFormat="true" borderId="2" fillId="0" fontId="9" numFmtId="1000" quotePrefix="false">
      <alignment horizontal="left"/>
    </xf>
    <xf applyAlignment="true" applyBorder="true" applyFont="true" applyNumberFormat="true" borderId="3" fillId="0" fontId="9" numFmtId="1000" quotePrefix="false">
      <alignment horizontal="left"/>
    </xf>
    <xf applyAlignment="true" applyBorder="true" applyFill="true" applyFont="true" applyNumberFormat="true" borderId="4" fillId="2" fontId="9" numFmtId="1000" quotePrefix="false">
      <alignment horizontal="left"/>
    </xf>
    <xf applyAlignment="true" applyBorder="true" applyFill="true" applyFont="true" applyNumberFormat="true" borderId="5" fillId="2" fontId="9" numFmtId="1000" quotePrefix="false">
      <alignment horizontal="left"/>
    </xf>
    <xf applyAlignment="true" applyBorder="true" applyFill="true" applyFont="true" applyNumberFormat="true" borderId="6" fillId="2" fontId="9" numFmtId="1000" quotePrefix="false">
      <alignment horizontal="left"/>
    </xf>
    <xf applyAlignment="true" applyBorder="true" applyFill="true" applyFont="true" applyNumberFormat="true" borderId="4" fillId="2" fontId="3" numFmtId="1000" quotePrefix="false">
      <alignment horizontal="left"/>
    </xf>
    <xf applyAlignment="true" applyFont="true" applyNumberFormat="true" borderId="0" fillId="0" fontId="3" numFmtId="1002" quotePrefix="false">
      <alignment horizontal="center"/>
    </xf>
    <xf applyFont="true" applyNumberFormat="true" borderId="0" fillId="0" fontId="1" numFmtId="1002" quotePrefix="false"/>
    <xf applyAlignment="true" applyBorder="true" applyFont="true" applyNumberFormat="true" borderId="4" fillId="0" fontId="16" numFmtId="1002" quotePrefix="false">
      <alignment horizontal="center"/>
    </xf>
    <xf applyAlignment="true" applyBorder="true" applyFont="true" applyNumberFormat="true" borderId="4" fillId="0" fontId="1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W3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.42578146740498"/>
    <col customWidth="true" max="2" min="2" outlineLevel="0" width="5.00000016916618"/>
    <col customWidth="true" max="3" min="3" outlineLevel="0" width="43.4257816365712"/>
    <col customWidth="true" max="4" min="4" outlineLevel="0" width="8"/>
    <col customWidth="true" max="5" min="5" outlineLevel="0" width="9.71093728722066"/>
    <col customWidth="true" max="6" min="6" outlineLevel="0" width="9.14062530925693"/>
    <col customWidth="true" max="7" min="7" outlineLevel="0" width="8.14062514009074"/>
    <col customWidth="true" max="8" min="8" outlineLevel="0" width="9.14062530925693"/>
    <col customWidth="true" max="9" min="9" outlineLevel="0" width="8.28515598898187"/>
    <col customWidth="true" hidden="true" max="10" min="10" outlineLevel="0" width="2.28515632731423"/>
    <col customWidth="true" max="12" min="11" outlineLevel="0" width="7.14062497092456"/>
    <col customWidth="true" max="13" min="13" outlineLevel="0" width="7.42578095990643"/>
    <col customWidth="true" max="14" min="14" outlineLevel="0" width="7.14062497092456"/>
    <col customWidth="true" max="15" min="15" outlineLevel="0" width="6.28515632731423"/>
    <col customWidth="true" max="16" min="16" outlineLevel="0" width="6.42578146740498"/>
    <col customWidth="true" max="17" min="17" outlineLevel="0" width="5.71093728722066"/>
    <col customWidth="true" max="18" min="18" outlineLevel="0" width="7.14062497092456"/>
    <col customWidth="true" max="19" min="19" outlineLevel="0" width="3.85546881277651"/>
    <col customWidth="true" max="21" min="21" outlineLevel="0" width="15.4257809599064"/>
    <col customWidth="true" max="35" min="35" outlineLevel="0" width="5.14062497092456"/>
  </cols>
  <sheetData>
    <row customHeight="true" ht="20.25" outlineLevel="0" r="1">
      <c r="A1" s="1" t="s">
        <v>0</v>
      </c>
      <c r="B1" s="1" t="s"/>
      <c r="C1" s="1" t="s"/>
      <c r="D1" s="2" t="s">
        <v>1</v>
      </c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</row>
    <row customHeight="true" ht="15" outlineLevel="0" r="2">
      <c r="A2" s="3" t="s">
        <v>2</v>
      </c>
      <c r="B2" s="3" t="s"/>
      <c r="C2" s="3" t="s"/>
      <c r="D2" s="4" t="n"/>
      <c r="E2" s="4" t="s"/>
      <c r="F2" s="4" t="s"/>
      <c r="G2" s="4" t="s"/>
      <c r="H2" s="4" t="s"/>
      <c r="I2" s="4" t="s"/>
      <c r="J2" s="5" t="n"/>
      <c r="K2" s="6" t="s">
        <v>3</v>
      </c>
      <c r="L2" s="6" t="s"/>
      <c r="M2" s="6" t="s"/>
      <c r="N2" s="6" t="s"/>
      <c r="O2" s="6" t="s"/>
      <c r="P2" s="6" t="s"/>
      <c r="Q2" s="6" t="s"/>
      <c r="R2" s="6" t="s"/>
    </row>
    <row customHeight="true" hidden="true" ht="15" outlineLevel="0" r="3">
      <c r="A3" s="7" t="n"/>
      <c r="B3" s="7" t="n"/>
      <c r="C3" s="7" t="n"/>
      <c r="D3" s="7" t="n"/>
      <c r="E3" s="7" t="n"/>
      <c r="F3" s="7" t="n"/>
      <c r="G3" s="7" t="n"/>
      <c r="H3" s="7" t="n"/>
      <c r="I3" s="7" t="n"/>
      <c r="J3" s="5" t="n"/>
      <c r="K3" s="8" t="n"/>
      <c r="L3" s="8" t="n"/>
      <c r="M3" s="8" t="n"/>
      <c r="N3" s="8" t="n"/>
      <c r="O3" s="8" t="n"/>
      <c r="P3" s="8" t="n"/>
      <c r="Q3" s="8" t="n"/>
      <c r="R3" s="8" t="n"/>
    </row>
    <row customHeight="true" ht="15" outlineLevel="0" r="4">
      <c r="A4" s="9" t="s">
        <v>4</v>
      </c>
      <c r="B4" s="9" t="s"/>
      <c r="C4" s="9" t="s"/>
      <c r="D4" s="10" t="s">
        <v>5</v>
      </c>
      <c r="E4" s="10" t="s"/>
      <c r="F4" s="10" t="s"/>
      <c r="G4" s="10" t="s"/>
      <c r="H4" s="10" t="s"/>
      <c r="I4" s="10" t="s"/>
      <c r="J4" s="10" t="s"/>
      <c r="K4" s="10" t="s"/>
      <c r="L4" s="10" t="s"/>
      <c r="M4" s="10" t="s"/>
      <c r="N4" s="10" t="s"/>
      <c r="O4" s="10" t="s"/>
      <c r="P4" s="10" t="s"/>
      <c r="Q4" s="10" t="s"/>
      <c r="R4" s="10" t="s"/>
    </row>
    <row customHeight="true" ht="15" outlineLevel="0" r="5">
      <c r="A5" s="11" t="s">
        <v>6</v>
      </c>
      <c r="B5" s="11" t="s"/>
      <c r="C5" s="11" t="s"/>
      <c r="D5" s="12" t="n"/>
      <c r="E5" s="12" t="s"/>
      <c r="F5" s="12" t="s"/>
      <c r="G5" s="13" t="s">
        <v>7</v>
      </c>
      <c r="H5" s="13" t="s"/>
      <c r="I5" s="13" t="s"/>
      <c r="J5" s="13" t="s"/>
      <c r="K5" s="13" t="s"/>
      <c r="L5" s="13" t="s"/>
      <c r="M5" s="13" t="s"/>
      <c r="N5" s="13" t="s"/>
      <c r="O5" s="13" t="s"/>
      <c r="P5" s="13" t="s"/>
      <c r="Q5" s="13" t="s"/>
      <c r="R5" s="13" t="s"/>
    </row>
    <row customHeight="true" ht="18" outlineLevel="0" r="6">
      <c r="A6" s="14" t="s">
        <v>8</v>
      </c>
      <c r="B6" s="14" t="s"/>
      <c r="C6" s="14" t="s"/>
      <c r="D6" s="14" t="s"/>
      <c r="E6" s="14" t="s"/>
      <c r="F6" s="14" t="s"/>
      <c r="G6" s="14" t="s"/>
      <c r="H6" s="14" t="s"/>
      <c r="I6" s="14" t="s"/>
      <c r="J6" s="14" t="s"/>
      <c r="K6" s="14" t="s"/>
      <c r="L6" s="14" t="s"/>
      <c r="M6" s="14" t="s"/>
      <c r="N6" s="14" t="s"/>
      <c r="O6" s="14" t="s"/>
      <c r="P6" s="14" t="s"/>
      <c r="Q6" s="14" t="s"/>
      <c r="R6" s="14" t="s"/>
    </row>
    <row customHeight="true" ht="15" outlineLevel="0" r="7">
      <c r="A7" s="15" t="s">
        <v>9</v>
      </c>
      <c r="B7" s="15" t="s"/>
      <c r="C7" s="15" t="s"/>
      <c r="D7" s="15" t="s"/>
      <c r="E7" s="15" t="s"/>
      <c r="F7" s="15" t="s"/>
      <c r="G7" s="15" t="s"/>
      <c r="H7" s="15" t="s"/>
      <c r="I7" s="15" t="s"/>
      <c r="J7" s="15" t="s"/>
      <c r="K7" s="15" t="s"/>
      <c r="L7" s="15" t="s"/>
      <c r="M7" s="15" t="s"/>
      <c r="N7" s="15" t="s"/>
      <c r="O7" s="15" t="s"/>
      <c r="P7" s="15" t="s"/>
      <c r="Q7" s="15" t="s"/>
      <c r="R7" s="15" t="s"/>
    </row>
    <row customHeight="true" ht="15" outlineLevel="0" r="8">
      <c r="A8" s="16" t="s">
        <v>10</v>
      </c>
      <c r="B8" s="16" t="s"/>
      <c r="C8" s="16" t="s"/>
      <c r="D8" s="16" t="s"/>
      <c r="E8" s="16" t="s"/>
      <c r="F8" s="16" t="s"/>
      <c r="G8" s="16" t="s"/>
      <c r="H8" s="16" t="s"/>
      <c r="I8" s="16" t="s"/>
      <c r="J8" s="16" t="s"/>
      <c r="K8" s="16" t="s"/>
      <c r="L8" s="16" t="s"/>
      <c r="M8" s="16" t="s"/>
      <c r="N8" s="16" t="s"/>
      <c r="O8" s="16" t="s"/>
      <c r="P8" s="16" t="s"/>
      <c r="Q8" s="16" t="s"/>
      <c r="R8" s="16" t="s"/>
    </row>
    <row customHeight="true" ht="18" outlineLevel="0" r="9">
      <c r="A9" s="17" t="s">
        <v>11</v>
      </c>
      <c r="B9" s="18" t="s"/>
      <c r="C9" s="18" t="s"/>
      <c r="D9" s="18" t="s"/>
      <c r="E9" s="18" t="s"/>
      <c r="F9" s="18" t="s"/>
      <c r="G9" s="18" t="s"/>
      <c r="H9" s="18" t="s"/>
      <c r="I9" s="18" t="s"/>
      <c r="J9" s="18" t="s"/>
      <c r="K9" s="18" t="s"/>
      <c r="L9" s="18" t="s"/>
      <c r="M9" s="18" t="s"/>
      <c r="N9" s="18" t="s"/>
      <c r="O9" s="18" t="s"/>
      <c r="P9" s="18" t="s"/>
      <c r="Q9" s="18" t="s"/>
      <c r="R9" s="19" t="s"/>
    </row>
    <row customHeight="true" ht="18" outlineLevel="0" r="10">
      <c r="A10" s="20" t="s">
        <v>12</v>
      </c>
      <c r="B10" s="21" t="s"/>
      <c r="C10" s="21" t="s"/>
      <c r="D10" s="21" t="s"/>
      <c r="E10" s="21" t="s"/>
      <c r="F10" s="21" t="s"/>
      <c r="G10" s="21" t="s"/>
      <c r="H10" s="21" t="s"/>
      <c r="I10" s="21" t="s"/>
      <c r="J10" s="21" t="s"/>
      <c r="K10" s="21" t="s"/>
      <c r="L10" s="21" t="s"/>
      <c r="M10" s="21" t="s"/>
      <c r="N10" s="21" t="s"/>
      <c r="O10" s="21" t="s"/>
      <c r="P10" s="21" t="s"/>
      <c r="Q10" s="21" t="s"/>
      <c r="R10" s="22" t="s"/>
    </row>
    <row customHeight="true" ht="18" outlineLevel="0" r="11">
      <c r="A11" s="23" t="s">
        <v>13</v>
      </c>
      <c r="B11" s="24" t="s">
        <v>14</v>
      </c>
      <c r="C11" s="23" t="s">
        <v>15</v>
      </c>
      <c r="D11" s="25" t="s">
        <v>16</v>
      </c>
      <c r="E11" s="24" t="s">
        <v>17</v>
      </c>
      <c r="F11" s="23" t="s">
        <v>18</v>
      </c>
      <c r="G11" s="23" t="s">
        <v>19</v>
      </c>
      <c r="H11" s="23" t="s">
        <v>20</v>
      </c>
      <c r="I11" s="24" t="s">
        <v>21</v>
      </c>
      <c r="J11" s="26" t="n"/>
      <c r="K11" s="27" t="s">
        <v>22</v>
      </c>
      <c r="L11" s="27" t="n"/>
      <c r="M11" s="27" t="n"/>
      <c r="N11" s="27" t="n"/>
      <c r="O11" s="24" t="s">
        <v>23</v>
      </c>
      <c r="P11" s="28" t="s"/>
      <c r="Q11" s="28" t="s"/>
      <c r="R11" s="29" t="s"/>
    </row>
    <row customHeight="true" ht="15" outlineLevel="0" r="12">
      <c r="A12" s="30" t="s"/>
      <c r="B12" s="31" t="s"/>
      <c r="C12" s="30" t="s"/>
      <c r="D12" s="32" t="s"/>
      <c r="E12" s="31" t="s"/>
      <c r="F12" s="30" t="s"/>
      <c r="G12" s="30" t="s"/>
      <c r="H12" s="30" t="s"/>
      <c r="I12" s="31" t="s"/>
      <c r="J12" s="26" t="n"/>
      <c r="K12" s="24" t="s">
        <v>24</v>
      </c>
      <c r="L12" s="33" t="s">
        <v>25</v>
      </c>
      <c r="M12" s="33" t="s">
        <v>26</v>
      </c>
      <c r="N12" s="33" t="s">
        <v>27</v>
      </c>
      <c r="O12" s="34" t="s">
        <v>28</v>
      </c>
      <c r="P12" s="33" t="s">
        <v>29</v>
      </c>
      <c r="Q12" s="33" t="s">
        <v>30</v>
      </c>
      <c r="R12" s="33" t="s">
        <v>31</v>
      </c>
    </row>
    <row customHeight="true" ht="27" outlineLevel="0" r="13">
      <c r="A13" s="35" t="n">
        <v>175</v>
      </c>
      <c r="B13" s="35" t="s">
        <v>32</v>
      </c>
      <c r="C13" s="36" t="s">
        <v>33</v>
      </c>
      <c r="D13" s="37" t="s">
        <v>34</v>
      </c>
      <c r="E13" s="38" t="n">
        <v>23.67</v>
      </c>
      <c r="F13" s="37" t="n">
        <v>4.25</v>
      </c>
      <c r="G13" s="38" t="n">
        <v>9.2</v>
      </c>
      <c r="H13" s="37" t="n">
        <v>38.15</v>
      </c>
      <c r="I13" s="37" t="n">
        <v>253.18</v>
      </c>
      <c r="J13" s="37" t="n">
        <v>195</v>
      </c>
      <c r="K13" s="38" t="n">
        <v>124.66</v>
      </c>
      <c r="L13" s="38" t="n">
        <v>34.68</v>
      </c>
      <c r="M13" s="38" t="n">
        <v>146.04</v>
      </c>
      <c r="N13" s="38" t="n">
        <v>0.78</v>
      </c>
      <c r="O13" s="37" t="n">
        <v>51.06</v>
      </c>
      <c r="P13" s="38" t="n">
        <v>0.1</v>
      </c>
      <c r="Q13" s="37" t="n">
        <v>0.54</v>
      </c>
      <c r="R13" s="39" t="n">
        <v>0.9</v>
      </c>
      <c r="S13" s="0" t="n"/>
      <c r="T13" s="0" t="n"/>
      <c r="U13" s="0" t="n"/>
      <c r="V13" s="0" t="n"/>
      <c r="W13" s="0" t="n"/>
      <c r="X13" s="0" t="n"/>
      <c r="Y13" s="0" t="n"/>
      <c r="Z13" s="0" t="n"/>
      <c r="AA13" s="0" t="n"/>
      <c r="AB13" s="0" t="n"/>
      <c r="AC13" s="0" t="n"/>
      <c r="AD13" s="0" t="n"/>
      <c r="AE13" s="0" t="n"/>
      <c r="AF13" s="0" t="n"/>
      <c r="AG13" s="0" t="n"/>
      <c r="AH13" s="0" t="n"/>
      <c r="AI13" s="0" t="n"/>
    </row>
    <row customHeight="true" ht="18" outlineLevel="0" r="14">
      <c r="A14" s="40" t="n"/>
      <c r="B14" s="40" t="s">
        <v>35</v>
      </c>
      <c r="C14" s="41" t="s">
        <v>36</v>
      </c>
      <c r="D14" s="40" t="n">
        <v>40</v>
      </c>
      <c r="E14" s="42" t="n">
        <v>5.82</v>
      </c>
      <c r="F14" s="42" t="n">
        <v>4</v>
      </c>
      <c r="G14" s="42" t="n">
        <v>0.7</v>
      </c>
      <c r="H14" s="42" t="n">
        <v>21</v>
      </c>
      <c r="I14" s="42" t="n">
        <v>106</v>
      </c>
      <c r="J14" s="41" t="n"/>
      <c r="K14" s="42" t="n">
        <v>11.5</v>
      </c>
      <c r="L14" s="42" t="n">
        <v>16.5</v>
      </c>
      <c r="M14" s="42" t="n">
        <v>43.5</v>
      </c>
      <c r="N14" s="42" t="n">
        <v>1</v>
      </c>
      <c r="O14" s="40" t="n">
        <v>0</v>
      </c>
      <c r="P14" s="42" t="n">
        <v>0.1</v>
      </c>
      <c r="Q14" s="42" t="n">
        <v>0.8</v>
      </c>
      <c r="R14" s="43" t="n">
        <v>0</v>
      </c>
      <c r="S14" s="44" t="n"/>
    </row>
    <row customHeight="true" ht="18" outlineLevel="0" r="15">
      <c r="A15" s="45" t="n">
        <v>15</v>
      </c>
      <c r="B15" s="40" t="s">
        <v>37</v>
      </c>
      <c r="C15" s="41" t="s">
        <v>38</v>
      </c>
      <c r="D15" s="40" t="n">
        <v>20</v>
      </c>
      <c r="E15" s="42" t="n">
        <v>21.76</v>
      </c>
      <c r="F15" s="39" t="n">
        <v>4.64</v>
      </c>
      <c r="G15" s="39" t="n">
        <v>5.9</v>
      </c>
      <c r="H15" s="46" t="n">
        <v>0</v>
      </c>
      <c r="I15" s="39" t="n">
        <v>71.66</v>
      </c>
      <c r="J15" s="47" t="n"/>
      <c r="K15" s="39" t="n">
        <v>176</v>
      </c>
      <c r="L15" s="39" t="n">
        <v>7</v>
      </c>
      <c r="M15" s="39" t="n">
        <v>100</v>
      </c>
      <c r="N15" s="39" t="n">
        <v>0.2</v>
      </c>
      <c r="O15" s="39" t="n">
        <v>52</v>
      </c>
      <c r="P15" s="46" t="n">
        <v>0</v>
      </c>
      <c r="Q15" s="46" t="n">
        <v>0</v>
      </c>
      <c r="R15" s="46" t="n">
        <v>0</v>
      </c>
      <c r="S15" s="44" t="n"/>
    </row>
    <row customHeight="true" ht="18" outlineLevel="0" r="16">
      <c r="A16" s="40" t="n"/>
      <c r="B16" s="40" t="s">
        <v>39</v>
      </c>
      <c r="C16" s="41" t="s">
        <v>40</v>
      </c>
      <c r="D16" s="40" t="n">
        <v>35</v>
      </c>
      <c r="E16" s="42" t="n">
        <v>9.1</v>
      </c>
      <c r="F16" s="42" t="n">
        <v>7.1</v>
      </c>
      <c r="G16" s="42" t="n">
        <v>8.1</v>
      </c>
      <c r="H16" s="42" t="n">
        <v>30.15</v>
      </c>
      <c r="I16" s="42" t="n">
        <v>208.35</v>
      </c>
      <c r="J16" s="41" t="n"/>
      <c r="K16" s="42" t="n">
        <v>10.35</v>
      </c>
      <c r="L16" s="42" t="n">
        <v>4.5</v>
      </c>
      <c r="M16" s="42" t="n">
        <v>29.25</v>
      </c>
      <c r="N16" s="42" t="n">
        <v>1.89</v>
      </c>
      <c r="O16" s="40" t="n">
        <v>0</v>
      </c>
      <c r="P16" s="42" t="n">
        <v>0.16</v>
      </c>
      <c r="Q16" s="42" t="n">
        <v>0.77</v>
      </c>
      <c r="R16" s="43" t="n">
        <v>0</v>
      </c>
      <c r="S16" s="0" t="n"/>
      <c r="T16" s="0" t="n"/>
      <c r="U16" s="0" t="n"/>
      <c r="V16" s="0" t="n"/>
      <c r="W16" s="0" t="n"/>
      <c r="X16" s="0" t="n"/>
      <c r="Y16" s="0" t="n"/>
      <c r="Z16" s="0" t="n"/>
      <c r="AA16" s="0" t="n"/>
      <c r="AB16" s="0" t="n"/>
      <c r="AC16" s="0" t="n"/>
      <c r="AD16" s="0" t="n"/>
      <c r="AE16" s="0" t="n"/>
      <c r="AF16" s="0" t="n"/>
      <c r="AG16" s="0" t="n"/>
      <c r="AH16" s="0" t="n"/>
      <c r="AI16" s="0" t="n"/>
    </row>
    <row customHeight="true" ht="18" outlineLevel="0" r="17">
      <c r="A17" s="40" t="n">
        <v>382</v>
      </c>
      <c r="B17" s="40" t="s">
        <v>41</v>
      </c>
      <c r="C17" s="48" t="s">
        <v>42</v>
      </c>
      <c r="D17" s="49" t="n">
        <v>200</v>
      </c>
      <c r="E17" s="39" t="n">
        <v>17.12</v>
      </c>
      <c r="F17" s="34" t="n">
        <v>2.94</v>
      </c>
      <c r="G17" s="34" t="n">
        <v>3.42</v>
      </c>
      <c r="H17" s="34" t="n">
        <v>17.58</v>
      </c>
      <c r="I17" s="39" t="n">
        <v>118.6</v>
      </c>
      <c r="J17" s="34" t="n"/>
      <c r="K17" s="39" t="n">
        <v>152.2</v>
      </c>
      <c r="L17" s="39" t="n">
        <v>21.34</v>
      </c>
      <c r="M17" s="39" t="n">
        <v>124.56</v>
      </c>
      <c r="N17" s="39" t="n">
        <v>0.48</v>
      </c>
      <c r="O17" s="39" t="n">
        <v>24.4</v>
      </c>
      <c r="P17" s="39" t="n">
        <v>0.06</v>
      </c>
      <c r="Q17" s="50" t="n">
        <v>0.17</v>
      </c>
      <c r="R17" s="39" t="n">
        <v>1.59</v>
      </c>
      <c r="S17" s="44" t="n"/>
    </row>
    <row outlineLevel="0" r="18">
      <c r="A18" s="33" t="s">
        <v>43</v>
      </c>
      <c r="B18" s="51" t="s"/>
      <c r="C18" s="52" t="s"/>
      <c r="D18" s="53" t="n">
        <v>500</v>
      </c>
      <c r="E18" s="54" t="n">
        <f aca="false" ca="false" dt2D="false" dtr="false" t="normal">SUM(E13:E17)</f>
        <v>77.47</v>
      </c>
      <c r="F18" s="54" t="n">
        <f aca="false" ca="false" dt2D="false" dtr="false" t="normal">SUM(F13:F17)</f>
        <v>22.930000000000003</v>
      </c>
      <c r="G18" s="54" t="n">
        <f aca="false" ca="false" dt2D="false" dtr="false" t="normal">SUM(G13:G17)</f>
        <v>27.32</v>
      </c>
      <c r="H18" s="54" t="n">
        <f aca="false" ca="false" dt2D="false" dtr="false" t="normal">SUM(H13:H17)</f>
        <v>106.88</v>
      </c>
      <c r="I18" s="54" t="n">
        <f aca="false" ca="false" dt2D="false" dtr="false" t="normal">SUM(I13:I17)</f>
        <v>757.7900000000001</v>
      </c>
      <c r="J18" s="54" t="n">
        <f aca="false" ca="false" dt2D="false" dtr="false" t="normal">SUM(J13:J17)</f>
        <v>195</v>
      </c>
      <c r="K18" s="54" t="n">
        <f aca="false" ca="false" dt2D="false" dtr="false" t="normal">SUM(K13:K17)</f>
        <v>474.71</v>
      </c>
      <c r="L18" s="54" t="n">
        <f aca="false" ca="false" dt2D="false" dtr="false" t="normal">SUM(L13:L17)</f>
        <v>84.02</v>
      </c>
      <c r="M18" s="54" t="n">
        <f aca="false" ca="false" dt2D="false" dtr="false" t="normal">SUM(M13:M17)</f>
        <v>443.34999999999997</v>
      </c>
      <c r="N18" s="54" t="n">
        <f aca="false" ca="false" dt2D="false" dtr="false" t="normal">SUM(N13:N17)</f>
        <v>4.35</v>
      </c>
      <c r="O18" s="54" t="n">
        <f aca="false" ca="false" dt2D="false" dtr="false" t="normal">SUM(O13:O17)</f>
        <v>127.46000000000001</v>
      </c>
      <c r="P18" s="54" t="n">
        <f aca="false" ca="false" dt2D="false" dtr="false" t="normal">SUM(P13:P17)</f>
        <v>0.42</v>
      </c>
      <c r="Q18" s="54" t="n">
        <f aca="false" ca="false" dt2D="false" dtr="false" t="normal">SUM(Q13:Q17)</f>
        <v>2.2800000000000002</v>
      </c>
      <c r="R18" s="54" t="n">
        <f aca="false" ca="false" dt2D="false" dtr="false" t="normal">SUM(R13:R17)</f>
        <v>2.49</v>
      </c>
      <c r="S18" s="55" t="n"/>
    </row>
    <row customHeight="true" ht="18" outlineLevel="0" r="19">
      <c r="A19" s="20" t="s">
        <v>44</v>
      </c>
      <c r="B19" s="21" t="s"/>
      <c r="C19" s="21" t="s"/>
      <c r="D19" s="21" t="s"/>
      <c r="E19" s="21" t="s"/>
      <c r="F19" s="21" t="s"/>
      <c r="G19" s="21" t="s"/>
      <c r="H19" s="21" t="s"/>
      <c r="I19" s="21" t="s"/>
      <c r="J19" s="21" t="s"/>
      <c r="K19" s="21" t="s"/>
      <c r="L19" s="21" t="s"/>
      <c r="M19" s="21" t="s"/>
      <c r="N19" s="21" t="s"/>
      <c r="O19" s="21" t="s"/>
      <c r="P19" s="21" t="s"/>
      <c r="Q19" s="21" t="s"/>
      <c r="R19" s="22" t="s"/>
      <c r="S19" s="55" t="n"/>
    </row>
    <row customHeight="true" ht="18" outlineLevel="0" r="20">
      <c r="A20" s="23" t="s">
        <v>13</v>
      </c>
      <c r="B20" s="24" t="s">
        <v>14</v>
      </c>
      <c r="C20" s="23" t="s">
        <v>15</v>
      </c>
      <c r="D20" s="24" t="s">
        <v>16</v>
      </c>
      <c r="E20" s="24" t="s">
        <v>17</v>
      </c>
      <c r="F20" s="23" t="s">
        <v>18</v>
      </c>
      <c r="G20" s="23" t="s">
        <v>19</v>
      </c>
      <c r="H20" s="23" t="s">
        <v>20</v>
      </c>
      <c r="I20" s="24" t="s">
        <v>21</v>
      </c>
      <c r="J20" s="26" t="n"/>
      <c r="K20" s="27" t="s">
        <v>22</v>
      </c>
      <c r="L20" s="27" t="n"/>
      <c r="M20" s="27" t="n"/>
      <c r="N20" s="27" t="n"/>
      <c r="O20" s="24" t="s">
        <v>23</v>
      </c>
      <c r="P20" s="28" t="s"/>
      <c r="Q20" s="28" t="s"/>
      <c r="R20" s="29" t="s"/>
    </row>
    <row customHeight="true" ht="15" outlineLevel="0" r="21">
      <c r="A21" s="30" t="s"/>
      <c r="B21" s="31" t="s"/>
      <c r="C21" s="30" t="s"/>
      <c r="D21" s="31" t="s"/>
      <c r="E21" s="31" t="s"/>
      <c r="F21" s="30" t="s"/>
      <c r="G21" s="30" t="s"/>
      <c r="H21" s="30" t="s"/>
      <c r="I21" s="31" t="s"/>
      <c r="J21" s="26" t="n"/>
      <c r="K21" s="24" t="s">
        <v>24</v>
      </c>
      <c r="L21" s="33" t="s">
        <v>25</v>
      </c>
      <c r="M21" s="33" t="s">
        <v>26</v>
      </c>
      <c r="N21" s="33" t="s">
        <v>27</v>
      </c>
      <c r="O21" s="33" t="s">
        <v>28</v>
      </c>
      <c r="P21" s="33" t="s">
        <v>29</v>
      </c>
      <c r="Q21" s="33" t="s">
        <v>30</v>
      </c>
      <c r="R21" s="33" t="s">
        <v>31</v>
      </c>
      <c r="S21" s="56" t="n"/>
    </row>
    <row customFormat="true" customHeight="true" ht="17.25" outlineLevel="0" r="22" s="57">
      <c r="A22" s="58" t="n">
        <v>52</v>
      </c>
      <c r="B22" s="58" t="s">
        <v>32</v>
      </c>
      <c r="C22" s="59" t="s">
        <v>45</v>
      </c>
      <c r="D22" s="58" t="n">
        <v>60</v>
      </c>
      <c r="E22" s="58" t="n">
        <v>5.9</v>
      </c>
      <c r="F22" s="60" t="n">
        <v>1</v>
      </c>
      <c r="G22" s="60" t="n">
        <v>3.6</v>
      </c>
      <c r="H22" s="60" t="n">
        <v>6.6</v>
      </c>
      <c r="I22" s="60" t="n">
        <v>62.4</v>
      </c>
      <c r="J22" s="60" t="n"/>
      <c r="K22" s="60" t="n">
        <v>21.1</v>
      </c>
      <c r="L22" s="60" t="n">
        <v>12.5</v>
      </c>
      <c r="M22" s="60" t="n">
        <v>24.6</v>
      </c>
      <c r="N22" s="60" t="n">
        <v>0.8</v>
      </c>
      <c r="O22" s="61" t="n">
        <v>0</v>
      </c>
      <c r="P22" s="60" t="n">
        <v>0</v>
      </c>
      <c r="Q22" s="60" t="n">
        <v>0.1</v>
      </c>
      <c r="R22" s="60" t="n">
        <v>5.7</v>
      </c>
      <c r="S22" s="62" t="n"/>
      <c r="T22" s="62" t="n"/>
      <c r="U22" s="62" t="n"/>
      <c r="V22" s="62" t="n"/>
      <c r="W22" s="62" t="n"/>
      <c r="X22" s="62" t="n"/>
      <c r="Y22" s="62" t="n"/>
      <c r="Z22" s="62" t="n"/>
      <c r="AA22" s="62" t="n"/>
      <c r="AB22" s="62" t="n"/>
      <c r="AC22" s="62" t="n"/>
      <c r="AD22" s="62" t="n"/>
      <c r="AE22" s="62" t="n"/>
      <c r="AF22" s="62" t="n"/>
      <c r="AG22" s="62" t="n"/>
      <c r="AH22" s="62" t="n"/>
      <c r="AI22" s="62" t="n"/>
      <c r="AJ22" s="62" t="n"/>
      <c r="AK22" s="62" t="n"/>
      <c r="AL22" s="62" t="n"/>
      <c r="AM22" s="62" t="n"/>
      <c r="AN22" s="62" t="n"/>
      <c r="AO22" s="62" t="n"/>
      <c r="AP22" s="62" t="n"/>
      <c r="AQ22" s="62" t="n"/>
      <c r="AR22" s="62" t="n"/>
      <c r="AS22" s="62" t="n"/>
      <c r="AT22" s="62" t="n"/>
      <c r="AU22" s="62" t="n"/>
      <c r="AV22" s="62" t="n"/>
      <c r="AW22" s="62" t="n"/>
    </row>
    <row customHeight="true" ht="18" outlineLevel="0" r="23">
      <c r="A23" s="40" t="n">
        <v>104</v>
      </c>
      <c r="B23" s="40" t="s">
        <v>35</v>
      </c>
      <c r="C23" s="63" t="s">
        <v>46</v>
      </c>
      <c r="D23" s="34" t="s">
        <v>47</v>
      </c>
      <c r="E23" s="40" t="n">
        <v>32.93</v>
      </c>
      <c r="F23" s="42" t="n">
        <f aca="false" ca="false" dt2D="false" dtr="false" t="normal">9*200/220</f>
        <v>8.181818181818182</v>
      </c>
      <c r="G23" s="42" t="n">
        <f aca="false" ca="false" dt2D="false" dtr="false" t="normal">6.3*200/220</f>
        <v>5.7272727272727275</v>
      </c>
      <c r="H23" s="42" t="n">
        <f aca="false" ca="false" dt2D="false" dtr="false" t="normal">22.1*200/220</f>
        <v>20.09090909090909</v>
      </c>
      <c r="I23" s="42" t="n">
        <f aca="false" ca="false" dt2D="false" dtr="false" t="normal">180.9*200/220</f>
        <v>164.45454545454547</v>
      </c>
      <c r="J23" s="64" t="n"/>
      <c r="K23" s="42" t="n">
        <f aca="false" ca="false" dt2D="false" dtr="false" t="normal">66.15*200/220</f>
        <v>60.13636363636365</v>
      </c>
      <c r="L23" s="42" t="n">
        <f aca="false" ca="false" dt2D="false" dtr="false" t="normal">26.5*200/220</f>
        <v>24.09090909090909</v>
      </c>
      <c r="M23" s="42" t="n">
        <f aca="false" ca="false" dt2D="false" dtr="false" t="normal">64.1*200/220</f>
        <v>58.272727272727266</v>
      </c>
      <c r="N23" s="42" t="n">
        <f aca="false" ca="false" dt2D="false" dtr="false" t="normal">1.38*200/220</f>
        <v>1.2545454545454546</v>
      </c>
      <c r="O23" s="42" t="n">
        <f aca="false" ca="false" dt2D="false" dtr="false" t="normal">0.8*200/220</f>
        <v>0.7272727272727273</v>
      </c>
      <c r="P23" s="42" t="n">
        <f aca="false" ca="false" dt2D="false" dtr="false" t="normal">9.48*200/220</f>
        <v>8.618181818181819</v>
      </c>
      <c r="Q23" s="42" t="n">
        <f aca="false" ca="false" dt2D="false" dtr="false" t="normal">1.3*200/220</f>
        <v>1.1818181818181819</v>
      </c>
      <c r="R23" s="42" t="n">
        <f aca="false" ca="false" dt2D="false" dtr="false" t="normal">20.03*200/220</f>
        <v>18.20909090909091</v>
      </c>
      <c r="S23" s="56" t="n"/>
    </row>
    <row customHeight="true" ht="18" outlineLevel="0" r="24">
      <c r="A24" s="40" t="n">
        <v>289</v>
      </c>
      <c r="B24" s="40" t="s">
        <v>37</v>
      </c>
      <c r="C24" s="63" t="s">
        <v>48</v>
      </c>
      <c r="D24" s="40" t="n">
        <v>240</v>
      </c>
      <c r="E24" s="42" t="n">
        <v>59.13</v>
      </c>
      <c r="F24" s="42" t="n">
        <v>19.3</v>
      </c>
      <c r="G24" s="42" t="n">
        <v>24.5</v>
      </c>
      <c r="H24" s="42" t="n">
        <v>25.2</v>
      </c>
      <c r="I24" s="42" t="n">
        <v>399.1</v>
      </c>
      <c r="J24" s="64" t="n"/>
      <c r="K24" s="42" t="n">
        <v>50.5</v>
      </c>
      <c r="L24" s="42" t="n">
        <v>53.3</v>
      </c>
      <c r="M24" s="42" t="n">
        <v>148.4</v>
      </c>
      <c r="N24" s="42" t="n">
        <v>2.6</v>
      </c>
      <c r="O24" s="43" t="n">
        <v>0</v>
      </c>
      <c r="P24" s="42" t="n">
        <v>0.3</v>
      </c>
      <c r="Q24" s="42" t="n">
        <v>5.8</v>
      </c>
      <c r="R24" s="42" t="n">
        <v>15.5</v>
      </c>
      <c r="S24" s="44" t="n"/>
    </row>
    <row customHeight="true" ht="18" outlineLevel="0" r="25">
      <c r="A25" s="40" t="n">
        <v>349</v>
      </c>
      <c r="B25" s="40" t="s">
        <v>39</v>
      </c>
      <c r="C25" s="63" t="s">
        <v>49</v>
      </c>
      <c r="D25" s="34" t="n">
        <v>200</v>
      </c>
      <c r="E25" s="40" t="n">
        <v>6.22</v>
      </c>
      <c r="F25" s="42" t="n">
        <v>0.6</v>
      </c>
      <c r="G25" s="42" t="n">
        <v>0.09</v>
      </c>
      <c r="H25" s="40" t="n">
        <v>32.01</v>
      </c>
      <c r="I25" s="42" t="n">
        <v>132.8</v>
      </c>
      <c r="J25" s="41" t="n"/>
      <c r="K25" s="42" t="n">
        <v>32.48</v>
      </c>
      <c r="L25" s="42" t="n">
        <v>17.46</v>
      </c>
      <c r="M25" s="42" t="n">
        <v>23.44</v>
      </c>
      <c r="N25" s="42" t="n">
        <v>0.7</v>
      </c>
      <c r="O25" s="43" t="n">
        <v>0</v>
      </c>
      <c r="P25" s="42" t="n">
        <v>0.02</v>
      </c>
      <c r="Q25" s="42" t="n">
        <v>0.26</v>
      </c>
      <c r="R25" s="42" t="n">
        <v>0.73</v>
      </c>
      <c r="S25" s="44" t="n"/>
    </row>
    <row customHeight="true" ht="18" outlineLevel="0" r="26">
      <c r="A26" s="40" t="n"/>
      <c r="B26" s="40" t="s">
        <v>41</v>
      </c>
      <c r="C26" s="63" t="s">
        <v>50</v>
      </c>
      <c r="D26" s="40" t="n">
        <v>30</v>
      </c>
      <c r="E26" s="42" t="n">
        <v>2.4</v>
      </c>
      <c r="F26" s="42" t="n">
        <v>1.68</v>
      </c>
      <c r="G26" s="42" t="n">
        <v>0.33</v>
      </c>
      <c r="H26" s="40" t="n">
        <v>14.82</v>
      </c>
      <c r="I26" s="42" t="n">
        <v>68.97</v>
      </c>
      <c r="J26" s="41" t="n"/>
      <c r="K26" s="42" t="n">
        <v>6.9</v>
      </c>
      <c r="L26" s="42" t="n">
        <v>7.5</v>
      </c>
      <c r="M26" s="42" t="n">
        <v>31.8</v>
      </c>
      <c r="N26" s="42" t="n">
        <v>0.93</v>
      </c>
      <c r="O26" s="43" t="n">
        <v>0</v>
      </c>
      <c r="P26" s="43" t="n">
        <v>0.03</v>
      </c>
      <c r="Q26" s="65" t="n">
        <v>0</v>
      </c>
      <c r="R26" s="42" t="n">
        <v>0</v>
      </c>
      <c r="S26" s="44" t="n"/>
    </row>
    <row customHeight="true" ht="18" outlineLevel="0" r="27">
      <c r="A27" s="40" t="n"/>
      <c r="B27" s="40" t="s">
        <v>51</v>
      </c>
      <c r="C27" s="48" t="s">
        <v>52</v>
      </c>
      <c r="D27" s="66" t="n">
        <v>30</v>
      </c>
      <c r="E27" s="39" t="n">
        <v>2.88</v>
      </c>
      <c r="F27" s="39" t="n">
        <v>2.37</v>
      </c>
      <c r="G27" s="39" t="n">
        <v>0.3</v>
      </c>
      <c r="H27" s="34" t="n">
        <v>14.49</v>
      </c>
      <c r="I27" s="39" t="n">
        <v>70.14</v>
      </c>
      <c r="J27" s="48" t="n"/>
      <c r="K27" s="39" t="n">
        <v>6.9</v>
      </c>
      <c r="L27" s="39" t="n">
        <v>9.9</v>
      </c>
      <c r="M27" s="39" t="n">
        <v>26.1</v>
      </c>
      <c r="N27" s="39" t="n">
        <v>0.33</v>
      </c>
      <c r="O27" s="46" t="n">
        <v>0</v>
      </c>
      <c r="P27" s="46" t="n">
        <v>0.03</v>
      </c>
      <c r="Q27" s="50" t="n">
        <v>0</v>
      </c>
      <c r="R27" s="39" t="n">
        <v>0</v>
      </c>
      <c r="S27" s="44" t="n"/>
    </row>
    <row customHeight="true" ht="18" outlineLevel="0" r="28">
      <c r="A28" s="33" t="s">
        <v>43</v>
      </c>
      <c r="B28" s="51" t="s"/>
      <c r="C28" s="52" t="s"/>
      <c r="D28" s="67" t="n">
        <v>788</v>
      </c>
      <c r="E28" s="68" t="n">
        <f aca="false" ca="false" dt2D="false" dtr="false" t="normal">SUM(E22:E27)</f>
        <v>109.46000000000001</v>
      </c>
      <c r="F28" s="68" t="n">
        <f aca="false" ca="false" dt2D="false" dtr="false" t="normal">SUM(F22:F27)</f>
        <v>33.13181818181818</v>
      </c>
      <c r="G28" s="68" t="n">
        <f aca="false" ca="false" dt2D="false" dtr="false" t="normal">SUM(G22:G27)</f>
        <v>34.54727272727273</v>
      </c>
      <c r="H28" s="68" t="n">
        <f aca="false" ca="false" dt2D="false" dtr="false" t="normal">SUM(H22:H27)</f>
        <v>113.21090909090908</v>
      </c>
      <c r="I28" s="68" t="n">
        <f aca="false" ca="false" dt2D="false" dtr="false" t="normal">SUM(I22:I27)</f>
        <v>897.8645454545455</v>
      </c>
      <c r="J28" s="67" t="n">
        <f aca="false" ca="false" dt2D="false" dtr="false" t="normal">SUM(J22:J27)</f>
        <v>0</v>
      </c>
      <c r="K28" s="68" t="n">
        <f aca="false" ca="false" dt2D="false" dtr="false" t="normal">SUM(K22:K27)</f>
        <v>178.01636363636365</v>
      </c>
      <c r="L28" s="68" t="n">
        <f aca="false" ca="false" dt2D="false" dtr="false" t="normal">SUM(L22:L27)</f>
        <v>124.75090909090909</v>
      </c>
      <c r="M28" s="68" t="n">
        <f aca="false" ca="false" dt2D="false" dtr="false" t="normal">SUM(M22:M27)</f>
        <v>312.6127272727273</v>
      </c>
      <c r="N28" s="68" t="n">
        <f aca="false" ca="false" dt2D="false" dtr="false" t="normal">SUM(N22:N27)</f>
        <v>6.614545454545454</v>
      </c>
      <c r="O28" s="68" t="n">
        <f aca="false" ca="false" dt2D="false" dtr="false" t="normal">SUM(O22:O27)</f>
        <v>0.7272727272727273</v>
      </c>
      <c r="P28" s="68" t="n">
        <f aca="false" ca="false" dt2D="false" dtr="false" t="normal">SUM(P22:P27)</f>
        <v>8.998181818181818</v>
      </c>
      <c r="Q28" s="67" t="n">
        <f aca="false" ca="false" dt2D="false" dtr="false" t="normal">SUM(Q22:Q27)</f>
        <v>7.341818181818182</v>
      </c>
      <c r="R28" s="68" t="n">
        <f aca="false" ca="false" dt2D="false" dtr="false" t="normal">SUM(R22:R27)</f>
        <v>40.1390909090909</v>
      </c>
    </row>
    <row customHeight="true" ht="18" outlineLevel="0" r="29">
      <c r="A29" s="69" t="s">
        <v>53</v>
      </c>
      <c r="B29" s="70" t="s"/>
      <c r="C29" s="70" t="s"/>
      <c r="D29" s="71" t="s"/>
      <c r="E29" s="72" t="n">
        <f aca="false" ca="false" dt2D="false" dtr="false" t="normal">E18+E28</f>
        <v>186.93</v>
      </c>
      <c r="F29" s="72" t="n">
        <f aca="false" ca="false" dt2D="false" dtr="false" t="normal">F18+F28</f>
        <v>56.06181818181818</v>
      </c>
      <c r="G29" s="72" t="n">
        <f aca="false" ca="false" dt2D="false" dtr="false" t="normal">G18+G28</f>
        <v>61.86727272727273</v>
      </c>
      <c r="H29" s="72" t="n">
        <f aca="false" ca="false" dt2D="false" dtr="false" t="normal">H18+H28</f>
        <v>220.09090909090907</v>
      </c>
      <c r="I29" s="72" t="n">
        <f aca="false" ca="false" dt2D="false" dtr="false" t="normal">I18+I28</f>
        <v>1655.6545454545455</v>
      </c>
      <c r="J29" s="64" t="n"/>
      <c r="K29" s="72" t="n">
        <f aca="false" ca="false" dt2D="false" dtr="false" t="normal">K18+K28</f>
        <v>652.7263636363637</v>
      </c>
      <c r="L29" s="72" t="n">
        <f aca="false" ca="false" dt2D="false" dtr="false" t="normal">L18+L28</f>
        <v>208.77090909090907</v>
      </c>
      <c r="M29" s="72" t="n">
        <f aca="false" ca="false" dt2D="false" dtr="false" t="normal">M18+M28</f>
        <v>755.9627272727273</v>
      </c>
      <c r="N29" s="72" t="n">
        <f aca="false" ca="false" dt2D="false" dtr="false" t="normal">N18+N28</f>
        <v>10.964545454545455</v>
      </c>
      <c r="O29" s="72" t="n">
        <f aca="false" ca="false" dt2D="false" dtr="false" t="normal">O18+O28</f>
        <v>128.18727272727273</v>
      </c>
      <c r="P29" s="72" t="n">
        <f aca="false" ca="false" dt2D="false" dtr="false" t="normal">P18+P28</f>
        <v>9.418181818181818</v>
      </c>
      <c r="Q29" s="72" t="n">
        <f aca="false" ca="false" dt2D="false" dtr="false" t="normal">Q18+Q28</f>
        <v>9.621818181818181</v>
      </c>
      <c r="R29" s="72" t="n">
        <f aca="false" ca="false" dt2D="false" dtr="false" t="normal">R18+R28</f>
        <v>42.629090909090905</v>
      </c>
    </row>
    <row customHeight="true" ht="18" outlineLevel="0" r="30">
      <c r="A30" s="73" t="n"/>
      <c r="B30" s="73" t="n"/>
      <c r="C30" s="73" t="n"/>
      <c r="D30" s="73" t="n"/>
      <c r="E30" s="74" t="n"/>
      <c r="F30" s="74" t="n"/>
      <c r="G30" s="74" t="n"/>
      <c r="H30" s="74" t="n"/>
      <c r="I30" s="74" t="n"/>
      <c r="J30" s="75" t="n"/>
      <c r="K30" s="74" t="n"/>
      <c r="L30" s="74" t="n"/>
      <c r="M30" s="74" t="n"/>
      <c r="N30" s="74" t="n"/>
      <c r="O30" s="74" t="n"/>
      <c r="P30" s="74" t="n"/>
      <c r="Q30" s="74" t="n"/>
      <c r="R30" s="74" t="n"/>
    </row>
    <row customHeight="true" ht="18" outlineLevel="0" r="31">
      <c r="A31" s="73" t="n"/>
      <c r="B31" s="73" t="n"/>
      <c r="C31" s="73" t="n"/>
      <c r="D31" s="73" t="n"/>
      <c r="E31" s="74" t="n"/>
      <c r="F31" s="74" t="n"/>
      <c r="G31" s="74" t="n"/>
      <c r="H31" s="74" t="n"/>
      <c r="I31" s="74" t="n"/>
      <c r="J31" s="75" t="n"/>
      <c r="K31" s="74" t="n"/>
      <c r="L31" s="74" t="n"/>
      <c r="M31" s="74" t="n"/>
      <c r="N31" s="74" t="n"/>
      <c r="O31" s="74" t="n"/>
      <c r="P31" s="74" t="n"/>
      <c r="Q31" s="74" t="n"/>
      <c r="R31" s="74" t="n"/>
    </row>
    <row customHeight="true" ht="15" outlineLevel="0" r="32">
      <c r="A32" s="73" t="n"/>
      <c r="B32" s="73" t="n"/>
      <c r="C32" s="73" t="n"/>
      <c r="D32" s="73" t="n"/>
      <c r="E32" s="74" t="n"/>
      <c r="F32" s="76" t="n"/>
      <c r="G32" s="76" t="n"/>
      <c r="H32" s="76" t="n"/>
      <c r="I32" s="76" t="n"/>
      <c r="J32" s="77" t="n"/>
      <c r="K32" s="76" t="n"/>
      <c r="L32" s="76" t="n"/>
      <c r="M32" s="76" t="n"/>
      <c r="N32" s="76" t="n"/>
      <c r="O32" s="76" t="n"/>
      <c r="P32" s="76" t="n"/>
      <c r="Q32" s="76" t="n"/>
      <c r="R32" s="76" t="n"/>
    </row>
    <row customHeight="true" ht="18" outlineLevel="0" r="33">
      <c r="A33" s="1" t="s">
        <v>0</v>
      </c>
      <c r="B33" s="1" t="s"/>
      <c r="C33" s="1" t="s"/>
      <c r="D33" s="73" t="n"/>
      <c r="E33" s="74" t="n"/>
      <c r="F33" s="74" t="n"/>
      <c r="G33" s="74" t="n"/>
      <c r="H33" s="74" t="n"/>
      <c r="I33" s="78" t="s">
        <v>54</v>
      </c>
      <c r="J33" s="78" t="s"/>
      <c r="K33" s="78" t="s"/>
      <c r="L33" s="78" t="s"/>
      <c r="M33" s="78" t="s"/>
      <c r="N33" s="78" t="s"/>
      <c r="O33" s="78" t="s"/>
      <c r="P33" s="78" t="s"/>
      <c r="Q33" s="78" t="s"/>
      <c r="R33" s="78" t="s"/>
    </row>
    <row customHeight="true" ht="15" outlineLevel="0" r="34">
      <c r="A34" s="3" t="s">
        <v>2</v>
      </c>
      <c r="B34" s="3" t="s"/>
      <c r="C34" s="3" t="s"/>
      <c r="D34" s="73" t="n"/>
      <c r="E34" s="74" t="n"/>
      <c r="F34" s="74" t="n"/>
      <c r="G34" s="79" t="s">
        <v>3</v>
      </c>
      <c r="H34" s="79" t="s"/>
      <c r="I34" s="79" t="s"/>
      <c r="J34" s="79" t="s"/>
      <c r="K34" s="79" t="s"/>
      <c r="L34" s="79" t="s"/>
      <c r="M34" s="79" t="s"/>
      <c r="N34" s="79" t="s"/>
      <c r="O34" s="79" t="s"/>
      <c r="P34" s="79" t="s"/>
      <c r="Q34" s="79" t="s"/>
      <c r="R34" s="79" t="s"/>
    </row>
    <row customHeight="true" ht="15" outlineLevel="0" r="35">
      <c r="A35" s="9" t="s">
        <v>55</v>
      </c>
      <c r="B35" s="9" t="s"/>
      <c r="C35" s="9" t="s"/>
      <c r="D35" s="73" t="n"/>
      <c r="E35" s="74" t="n"/>
      <c r="F35" s="74" t="n"/>
      <c r="G35" s="74" t="n"/>
      <c r="H35" s="74" t="n"/>
      <c r="I35" s="79" t="s">
        <v>56</v>
      </c>
      <c r="J35" s="79" t="s"/>
      <c r="K35" s="79" t="s"/>
      <c r="L35" s="79" t="s"/>
      <c r="M35" s="79" t="s"/>
      <c r="N35" s="79" t="s"/>
      <c r="O35" s="79" t="s"/>
      <c r="P35" s="79" t="s"/>
      <c r="Q35" s="79" t="s"/>
      <c r="R35" s="79" t="s"/>
    </row>
    <row customHeight="true" ht="15" outlineLevel="0" r="36">
      <c r="A36" s="80" t="s">
        <v>6</v>
      </c>
      <c r="B36" s="80" t="s"/>
      <c r="C36" s="80" t="s"/>
      <c r="D36" s="73" t="n"/>
      <c r="E36" s="74" t="n"/>
      <c r="F36" s="74" t="n"/>
      <c r="G36" s="74" t="n"/>
      <c r="H36" s="74" t="n"/>
      <c r="I36" s="81" t="s">
        <v>57</v>
      </c>
      <c r="J36" s="81" t="s"/>
      <c r="K36" s="81" t="s"/>
      <c r="L36" s="81" t="s"/>
      <c r="M36" s="81" t="s"/>
      <c r="N36" s="81" t="s"/>
      <c r="O36" s="81" t="s"/>
      <c r="P36" s="81" t="s"/>
      <c r="Q36" s="81" t="s"/>
      <c r="R36" s="81" t="s"/>
    </row>
    <row customHeight="true" ht="18.75" outlineLevel="0" r="37">
      <c r="A37" s="14" t="s">
        <v>8</v>
      </c>
      <c r="B37" s="14" t="s"/>
      <c r="C37" s="14" t="s"/>
      <c r="D37" s="14" t="s"/>
      <c r="E37" s="14" t="s"/>
      <c r="F37" s="14" t="s"/>
      <c r="G37" s="14" t="s"/>
      <c r="H37" s="14" t="s"/>
      <c r="I37" s="14" t="s"/>
      <c r="J37" s="14" t="s"/>
      <c r="K37" s="14" t="s"/>
      <c r="L37" s="14" t="s"/>
      <c r="M37" s="14" t="s"/>
      <c r="N37" s="14" t="s"/>
      <c r="O37" s="14" t="s"/>
      <c r="P37" s="14" t="s"/>
      <c r="Q37" s="14" t="s"/>
      <c r="R37" s="14" t="s"/>
    </row>
    <row customHeight="true" ht="15" outlineLevel="0" r="38">
      <c r="A38" s="15" t="s">
        <v>9</v>
      </c>
      <c r="B38" s="15" t="s"/>
      <c r="C38" s="15" t="s"/>
      <c r="D38" s="15" t="s"/>
      <c r="E38" s="15" t="s"/>
      <c r="F38" s="15" t="s"/>
      <c r="G38" s="15" t="s"/>
      <c r="H38" s="15" t="s"/>
      <c r="I38" s="15" t="s"/>
      <c r="J38" s="15" t="s"/>
      <c r="K38" s="15" t="s"/>
      <c r="L38" s="15" t="s"/>
      <c r="M38" s="15" t="s"/>
      <c r="N38" s="15" t="s"/>
      <c r="O38" s="15" t="s"/>
      <c r="P38" s="15" t="s"/>
      <c r="Q38" s="15" t="s"/>
      <c r="R38" s="15" t="s"/>
    </row>
    <row customHeight="true" ht="15" outlineLevel="0" r="39">
      <c r="A39" s="16" t="s">
        <v>10</v>
      </c>
      <c r="B39" s="16" t="s"/>
      <c r="C39" s="16" t="s"/>
      <c r="D39" s="16" t="s"/>
      <c r="E39" s="16" t="s"/>
      <c r="F39" s="16" t="s"/>
      <c r="G39" s="16" t="s"/>
      <c r="H39" s="16" t="s"/>
      <c r="I39" s="16" t="s"/>
      <c r="J39" s="16" t="s"/>
      <c r="K39" s="16" t="s"/>
      <c r="L39" s="16" t="s"/>
      <c r="M39" s="16" t="s"/>
      <c r="N39" s="16" t="s"/>
      <c r="O39" s="16" t="s"/>
      <c r="P39" s="16" t="s"/>
      <c r="Q39" s="16" t="s"/>
      <c r="R39" s="16" t="s"/>
    </row>
    <row customHeight="true" ht="18" outlineLevel="0" r="40">
      <c r="A40" s="82" t="s">
        <v>58</v>
      </c>
      <c r="B40" s="83" t="s"/>
      <c r="C40" s="83" t="s"/>
      <c r="D40" s="83" t="s"/>
      <c r="E40" s="83" t="s"/>
      <c r="F40" s="83" t="s"/>
      <c r="G40" s="83" t="s"/>
      <c r="H40" s="83" t="s"/>
      <c r="I40" s="83" t="s"/>
      <c r="J40" s="83" t="s"/>
      <c r="K40" s="83" t="s"/>
      <c r="L40" s="83" t="s"/>
      <c r="M40" s="83" t="s"/>
      <c r="N40" s="83" t="s"/>
      <c r="O40" s="83" t="s"/>
      <c r="P40" s="83" t="s"/>
      <c r="Q40" s="83" t="s"/>
      <c r="R40" s="84" t="s"/>
      <c r="S40" s="85" t="n"/>
      <c r="T40" s="85" t="n"/>
      <c r="U40" s="85" t="n"/>
      <c r="V40" s="85" t="n"/>
      <c r="W40" s="85" t="n"/>
      <c r="X40" s="85" t="n"/>
      <c r="Y40" s="85" t="n"/>
      <c r="Z40" s="85" t="n"/>
      <c r="AA40" s="85" t="n"/>
      <c r="AB40" s="85" t="n"/>
      <c r="AC40" s="85" t="n"/>
      <c r="AD40" s="85" t="n"/>
      <c r="AE40" s="85" t="n"/>
      <c r="AF40" s="85" t="n"/>
      <c r="AG40" s="85" t="n"/>
      <c r="AH40" s="85" t="n"/>
      <c r="AI40" s="85" t="n"/>
    </row>
    <row customHeight="true" ht="18" outlineLevel="0" r="41">
      <c r="A41" s="20" t="s">
        <v>12</v>
      </c>
      <c r="B41" s="21" t="s"/>
      <c r="C41" s="21" t="s"/>
      <c r="D41" s="21" t="s"/>
      <c r="E41" s="21" t="s"/>
      <c r="F41" s="21" t="s"/>
      <c r="G41" s="21" t="s"/>
      <c r="H41" s="21" t="s"/>
      <c r="I41" s="21" t="s"/>
      <c r="J41" s="21" t="s"/>
      <c r="K41" s="21" t="s"/>
      <c r="L41" s="21" t="s"/>
      <c r="M41" s="21" t="s"/>
      <c r="N41" s="21" t="s"/>
      <c r="O41" s="21" t="s"/>
      <c r="P41" s="21" t="s"/>
      <c r="Q41" s="21" t="s"/>
      <c r="R41" s="22" t="s"/>
      <c r="S41" s="85" t="n"/>
      <c r="T41" s="85" t="n"/>
      <c r="U41" s="85" t="n"/>
      <c r="V41" s="85" t="n"/>
      <c r="W41" s="85" t="n"/>
      <c r="X41" s="85" t="n"/>
      <c r="Y41" s="85" t="n"/>
      <c r="Z41" s="85" t="n"/>
      <c r="AA41" s="85" t="n"/>
      <c r="AB41" s="85" t="n"/>
      <c r="AC41" s="85" t="n"/>
      <c r="AD41" s="85" t="n"/>
      <c r="AE41" s="85" t="n"/>
      <c r="AF41" s="85" t="n"/>
      <c r="AG41" s="85" t="n"/>
      <c r="AH41" s="85" t="n"/>
      <c r="AI41" s="85" t="n"/>
    </row>
    <row customHeight="true" ht="18" outlineLevel="0" r="42">
      <c r="A42" s="23" t="s">
        <v>13</v>
      </c>
      <c r="B42" s="24" t="s">
        <v>14</v>
      </c>
      <c r="C42" s="23" t="s">
        <v>15</v>
      </c>
      <c r="D42" s="24" t="s">
        <v>59</v>
      </c>
      <c r="E42" s="24" t="s">
        <v>17</v>
      </c>
      <c r="F42" s="23" t="s">
        <v>18</v>
      </c>
      <c r="G42" s="23" t="s">
        <v>19</v>
      </c>
      <c r="H42" s="23" t="s">
        <v>20</v>
      </c>
      <c r="I42" s="24" t="s">
        <v>21</v>
      </c>
      <c r="J42" s="26" t="n"/>
      <c r="K42" s="27" t="s">
        <v>22</v>
      </c>
      <c r="L42" s="27" t="n"/>
      <c r="M42" s="27" t="n"/>
      <c r="N42" s="27" t="n"/>
      <c r="O42" s="24" t="s">
        <v>23</v>
      </c>
      <c r="P42" s="28" t="s"/>
      <c r="Q42" s="28" t="s"/>
      <c r="R42" s="29" t="s"/>
      <c r="S42" s="85" t="n"/>
      <c r="T42" s="85" t="n"/>
      <c r="U42" s="85" t="n"/>
      <c r="V42" s="85" t="n"/>
      <c r="W42" s="85" t="n"/>
      <c r="X42" s="85" t="n"/>
      <c r="Y42" s="85" t="n"/>
      <c r="Z42" s="85" t="n"/>
      <c r="AA42" s="85" t="n"/>
      <c r="AB42" s="85" t="n"/>
      <c r="AC42" s="85" t="n"/>
      <c r="AD42" s="85" t="n"/>
      <c r="AE42" s="85" t="n"/>
      <c r="AF42" s="85" t="n"/>
      <c r="AG42" s="85" t="n"/>
      <c r="AH42" s="85" t="n"/>
      <c r="AI42" s="85" t="n"/>
    </row>
    <row customHeight="true" ht="15" outlineLevel="0" r="43">
      <c r="A43" s="30" t="s"/>
      <c r="B43" s="31" t="s"/>
      <c r="C43" s="30" t="s"/>
      <c r="D43" s="31" t="s"/>
      <c r="E43" s="31" t="s"/>
      <c r="F43" s="30" t="s"/>
      <c r="G43" s="30" t="s"/>
      <c r="H43" s="30" t="s"/>
      <c r="I43" s="31" t="s"/>
      <c r="J43" s="26" t="n"/>
      <c r="K43" s="24" t="s">
        <v>24</v>
      </c>
      <c r="L43" s="33" t="s">
        <v>25</v>
      </c>
      <c r="M43" s="33" t="s">
        <v>26</v>
      </c>
      <c r="N43" s="33" t="s">
        <v>27</v>
      </c>
      <c r="O43" s="33" t="s">
        <v>28</v>
      </c>
      <c r="P43" s="33" t="s">
        <v>29</v>
      </c>
      <c r="Q43" s="33" t="s">
        <v>30</v>
      </c>
      <c r="R43" s="33" t="s">
        <v>31</v>
      </c>
      <c r="S43" s="85" t="n"/>
      <c r="T43" s="85" t="n"/>
      <c r="U43" s="85" t="n"/>
      <c r="V43" s="85" t="n"/>
      <c r="W43" s="85" t="n"/>
      <c r="X43" s="85" t="n"/>
      <c r="Y43" s="85" t="n"/>
      <c r="Z43" s="85" t="n"/>
      <c r="AA43" s="85" t="n"/>
      <c r="AB43" s="85" t="n"/>
      <c r="AC43" s="85" t="n"/>
      <c r="AD43" s="85" t="n"/>
      <c r="AE43" s="85" t="n"/>
      <c r="AF43" s="85" t="n"/>
      <c r="AG43" s="85" t="n"/>
      <c r="AH43" s="85" t="n"/>
      <c r="AI43" s="85" t="n"/>
    </row>
    <row customHeight="true" ht="18.75" outlineLevel="0" r="44">
      <c r="A44" s="58" t="n">
        <v>52</v>
      </c>
      <c r="B44" s="58" t="s">
        <v>32</v>
      </c>
      <c r="C44" s="59" t="s">
        <v>45</v>
      </c>
      <c r="D44" s="58" t="n">
        <v>60</v>
      </c>
      <c r="E44" s="58" t="n">
        <v>5.9</v>
      </c>
      <c r="F44" s="60" t="n">
        <v>1</v>
      </c>
      <c r="G44" s="60" t="n">
        <v>3.6</v>
      </c>
      <c r="H44" s="60" t="n">
        <v>6.6</v>
      </c>
      <c r="I44" s="60" t="n">
        <v>62.4</v>
      </c>
      <c r="J44" s="60" t="n"/>
      <c r="K44" s="60" t="n">
        <v>21.1</v>
      </c>
      <c r="L44" s="60" t="n">
        <v>12.5</v>
      </c>
      <c r="M44" s="60" t="n">
        <v>24.6</v>
      </c>
      <c r="N44" s="60" t="n">
        <v>0.8</v>
      </c>
      <c r="O44" s="61" t="n">
        <v>0</v>
      </c>
      <c r="P44" s="60" t="n">
        <v>0</v>
      </c>
      <c r="Q44" s="60" t="n">
        <v>0.1</v>
      </c>
      <c r="R44" s="60" t="n">
        <v>5.7</v>
      </c>
      <c r="S44" s="62" t="n"/>
      <c r="T44" s="62" t="n"/>
      <c r="U44" s="62" t="n"/>
      <c r="V44" s="62" t="n"/>
      <c r="W44" s="62" t="n"/>
      <c r="X44" s="62" t="n"/>
      <c r="Y44" s="62" t="n"/>
      <c r="Z44" s="62" t="n"/>
      <c r="AA44" s="62" t="n"/>
      <c r="AB44" s="62" t="n"/>
      <c r="AC44" s="62" t="n"/>
      <c r="AD44" s="62" t="n"/>
      <c r="AE44" s="62" t="n"/>
      <c r="AF44" s="62" t="n"/>
      <c r="AG44" s="62" t="n"/>
      <c r="AH44" s="62" t="n"/>
      <c r="AI44" s="62" t="n"/>
      <c r="AJ44" s="62" t="n"/>
      <c r="AK44" s="62" t="n"/>
      <c r="AL44" s="62" t="n"/>
      <c r="AM44" s="62" t="n"/>
      <c r="AN44" s="62" t="n"/>
      <c r="AO44" s="62" t="n"/>
      <c r="AP44" s="62" t="n"/>
      <c r="AQ44" s="62" t="n"/>
      <c r="AR44" s="62" t="n"/>
      <c r="AS44" s="62" t="n"/>
      <c r="AT44" s="62" t="n"/>
      <c r="AU44" s="62" t="n"/>
      <c r="AV44" s="62" t="n"/>
      <c r="AW44" s="62" t="n"/>
    </row>
    <row customHeight="true" ht="18.75" outlineLevel="0" r="45">
      <c r="A45" s="86" t="n">
        <v>291</v>
      </c>
      <c r="B45" s="58" t="s">
        <v>35</v>
      </c>
      <c r="C45" s="87" t="s">
        <v>60</v>
      </c>
      <c r="D45" s="40" t="n">
        <v>240</v>
      </c>
      <c r="E45" s="42" t="n">
        <v>56.31</v>
      </c>
      <c r="F45" s="42" t="n">
        <v>28.8</v>
      </c>
      <c r="G45" s="42" t="n">
        <v>36.7</v>
      </c>
      <c r="H45" s="42" t="n">
        <v>46.6</v>
      </c>
      <c r="I45" s="42" t="n">
        <v>632.2</v>
      </c>
      <c r="J45" s="42" t="n"/>
      <c r="K45" s="42" t="n">
        <v>62.3</v>
      </c>
      <c r="L45" s="42" t="n">
        <v>65.5</v>
      </c>
      <c r="M45" s="42" t="n">
        <v>275.3</v>
      </c>
      <c r="N45" s="42" t="n">
        <v>3.1</v>
      </c>
      <c r="O45" s="42" t="n">
        <v>66.3</v>
      </c>
      <c r="P45" s="42" t="n">
        <v>0</v>
      </c>
      <c r="Q45" s="42" t="n">
        <v>0</v>
      </c>
      <c r="R45" s="42" t="n">
        <v>1.4</v>
      </c>
      <c r="S45" s="85" t="n"/>
      <c r="T45" s="85" t="n"/>
      <c r="U45" s="85" t="n"/>
      <c r="V45" s="85" t="n"/>
      <c r="W45" s="85" t="n"/>
      <c r="X45" s="85" t="n"/>
      <c r="Y45" s="85" t="n"/>
      <c r="Z45" s="85" t="n"/>
      <c r="AA45" s="85" t="n"/>
      <c r="AB45" s="85" t="n"/>
      <c r="AC45" s="85" t="n"/>
      <c r="AD45" s="85" t="n"/>
      <c r="AE45" s="85" t="n"/>
      <c r="AF45" s="85" t="n"/>
      <c r="AG45" s="85" t="n"/>
      <c r="AH45" s="85" t="n"/>
      <c r="AI45" s="85" t="n"/>
    </row>
    <row customHeight="true" ht="18.75" outlineLevel="0" r="46">
      <c r="A46" s="40" t="n"/>
      <c r="B46" s="40" t="s">
        <v>37</v>
      </c>
      <c r="C46" s="88" t="s">
        <v>61</v>
      </c>
      <c r="D46" s="40" t="n">
        <v>30</v>
      </c>
      <c r="E46" s="39" t="n">
        <v>2.88</v>
      </c>
      <c r="F46" s="42" t="n">
        <v>2.37</v>
      </c>
      <c r="G46" s="42" t="n">
        <v>0.3</v>
      </c>
      <c r="H46" s="42" t="n">
        <v>14.49</v>
      </c>
      <c r="I46" s="42" t="n">
        <v>70.14</v>
      </c>
      <c r="J46" s="41" t="n"/>
      <c r="K46" s="42" t="n">
        <v>6.9</v>
      </c>
      <c r="L46" s="42" t="n">
        <v>9.9</v>
      </c>
      <c r="M46" s="42" t="n">
        <v>26.1</v>
      </c>
      <c r="N46" s="42" t="n">
        <v>0.33</v>
      </c>
      <c r="O46" s="43" t="n">
        <v>0</v>
      </c>
      <c r="P46" s="42" t="n">
        <v>0.03</v>
      </c>
      <c r="Q46" s="42" t="n">
        <v>0</v>
      </c>
      <c r="R46" s="43" t="n">
        <v>0</v>
      </c>
      <c r="S46" s="44" t="n"/>
      <c r="T46" s="0" t="n"/>
      <c r="U46" s="0" t="n"/>
      <c r="V46" s="0" t="n"/>
      <c r="W46" s="0" t="n"/>
      <c r="X46" s="0" t="n"/>
      <c r="Y46" s="0" t="n"/>
      <c r="Z46" s="0" t="n"/>
      <c r="AA46" s="0" t="n"/>
      <c r="AB46" s="0" t="n"/>
      <c r="AC46" s="0" t="n"/>
      <c r="AD46" s="0" t="n"/>
      <c r="AE46" s="0" t="n"/>
      <c r="AF46" s="0" t="n"/>
      <c r="AG46" s="0" t="n"/>
      <c r="AH46" s="0" t="n"/>
      <c r="AI46" s="0" t="n"/>
      <c r="AJ46" s="0" t="n"/>
      <c r="AK46" s="0" t="n"/>
      <c r="AL46" s="0" t="n"/>
      <c r="AM46" s="0" t="n"/>
      <c r="AN46" s="0" t="n"/>
      <c r="AO46" s="0" t="n"/>
      <c r="AP46" s="0" t="n"/>
      <c r="AQ46" s="0" t="n"/>
      <c r="AR46" s="0" t="n"/>
      <c r="AS46" s="0" t="n"/>
      <c r="AT46" s="0" t="n"/>
      <c r="AU46" s="0" t="n"/>
      <c r="AV46" s="0" t="n"/>
      <c r="AW46" s="0" t="n"/>
    </row>
    <row customHeight="true" ht="18" outlineLevel="0" r="47">
      <c r="A47" s="40" t="n">
        <v>376</v>
      </c>
      <c r="B47" s="40" t="s">
        <v>39</v>
      </c>
      <c r="C47" s="41" t="s">
        <v>62</v>
      </c>
      <c r="D47" s="40" t="n">
        <v>200</v>
      </c>
      <c r="E47" s="42" t="n">
        <v>1.9</v>
      </c>
      <c r="F47" s="42" t="n">
        <v>0.1</v>
      </c>
      <c r="G47" s="40" t="n">
        <v>0</v>
      </c>
      <c r="H47" s="42" t="n">
        <v>15</v>
      </c>
      <c r="I47" s="42" t="n">
        <v>60</v>
      </c>
      <c r="J47" s="41" t="n"/>
      <c r="K47" s="42" t="n">
        <v>5</v>
      </c>
      <c r="L47" s="43" t="n">
        <v>0</v>
      </c>
      <c r="M47" s="43" t="n">
        <v>0</v>
      </c>
      <c r="N47" s="42" t="n">
        <v>2</v>
      </c>
      <c r="O47" s="43" t="n">
        <v>0</v>
      </c>
      <c r="P47" s="43" t="n">
        <v>0</v>
      </c>
      <c r="Q47" s="42" t="n">
        <v>0</v>
      </c>
      <c r="R47" s="43" t="n">
        <v>0</v>
      </c>
      <c r="S47" s="85" t="n"/>
      <c r="T47" s="85" t="n"/>
      <c r="U47" s="85" t="n"/>
      <c r="V47" s="85" t="n"/>
      <c r="W47" s="85" t="n"/>
      <c r="X47" s="85" t="n"/>
      <c r="Y47" s="85" t="n"/>
      <c r="Z47" s="85" t="n"/>
      <c r="AA47" s="85" t="n"/>
      <c r="AB47" s="85" t="n"/>
      <c r="AC47" s="85" t="n"/>
      <c r="AD47" s="85" t="n"/>
      <c r="AE47" s="85" t="n"/>
      <c r="AF47" s="85" t="n"/>
      <c r="AG47" s="85" t="n"/>
      <c r="AH47" s="85" t="n"/>
      <c r="AI47" s="85" t="n"/>
    </row>
    <row customHeight="true" ht="18" outlineLevel="0" r="48">
      <c r="A48" s="33" t="s">
        <v>43</v>
      </c>
      <c r="B48" s="51" t="s"/>
      <c r="C48" s="52" t="s"/>
      <c r="D48" s="89" t="n">
        <v>530</v>
      </c>
      <c r="E48" s="72" t="n">
        <f aca="false" ca="false" dt2D="false" dtr="false" t="normal">SUM(E44:E47)</f>
        <v>66.99000000000001</v>
      </c>
      <c r="F48" s="72" t="n">
        <f aca="false" ca="false" dt2D="false" dtr="false" t="normal">SUM(F44:F47)</f>
        <v>32.27</v>
      </c>
      <c r="G48" s="72" t="n">
        <f aca="false" ca="false" dt2D="false" dtr="false" t="normal">SUM(G44:G47)</f>
        <v>40.6</v>
      </c>
      <c r="H48" s="72" t="n">
        <f aca="false" ca="false" dt2D="false" dtr="false" t="normal">SUM(H44:H47)</f>
        <v>82.69</v>
      </c>
      <c r="I48" s="72" t="n">
        <f aca="false" ca="false" dt2D="false" dtr="false" t="normal">SUM(I44:I47)</f>
        <v>824.74</v>
      </c>
      <c r="J48" s="33" t="n">
        <f aca="false" ca="false" dt2D="false" dtr="false" t="normal">SUM(J44:J47)</f>
        <v>0</v>
      </c>
      <c r="K48" s="72" t="n">
        <f aca="false" ca="false" dt2D="false" dtr="false" t="normal">SUM(K44:K47)</f>
        <v>95.30000000000001</v>
      </c>
      <c r="L48" s="72" t="n">
        <f aca="false" ca="false" dt2D="false" dtr="false" t="normal">SUM(L44:L47)</f>
        <v>87.9</v>
      </c>
      <c r="M48" s="72" t="n">
        <f aca="false" ca="false" dt2D="false" dtr="false" t="normal">SUM(M44:M47)</f>
        <v>326.00000000000006</v>
      </c>
      <c r="N48" s="72" t="n">
        <f aca="false" ca="false" dt2D="false" dtr="false" t="normal">SUM(N44:N47)</f>
        <v>6.23</v>
      </c>
      <c r="O48" s="72" t="n">
        <f aca="false" ca="false" dt2D="false" dtr="false" t="normal">SUM(O44:O47)</f>
        <v>66.3</v>
      </c>
      <c r="P48" s="72" t="n">
        <f aca="false" ca="false" dt2D="false" dtr="false" t="normal">SUM(P44:P47)</f>
        <v>0.03</v>
      </c>
      <c r="Q48" s="72" t="n">
        <f aca="false" ca="false" dt2D="false" dtr="false" t="normal">SUM(Q44:Q47)</f>
        <v>0.1</v>
      </c>
      <c r="R48" s="72" t="n">
        <f aca="false" ca="false" dt2D="false" dtr="false" t="normal">SUM(R44:R47)</f>
        <v>7.1</v>
      </c>
      <c r="S48" s="85" t="n"/>
      <c r="T48" s="85" t="n"/>
      <c r="U48" s="85" t="n"/>
      <c r="V48" s="85" t="n"/>
      <c r="W48" s="85" t="n"/>
      <c r="X48" s="85" t="n"/>
      <c r="Y48" s="85" t="n"/>
      <c r="Z48" s="85" t="n"/>
      <c r="AA48" s="85" t="n"/>
      <c r="AB48" s="85" t="n"/>
      <c r="AC48" s="85" t="n"/>
      <c r="AD48" s="85" t="n"/>
      <c r="AE48" s="85" t="n"/>
      <c r="AF48" s="85" t="n"/>
      <c r="AG48" s="85" t="n"/>
      <c r="AH48" s="85" t="n"/>
      <c r="AI48" s="85" t="n"/>
    </row>
    <row customHeight="true" ht="18" outlineLevel="0" r="49">
      <c r="A49" s="20" t="s">
        <v>44</v>
      </c>
      <c r="B49" s="21" t="s"/>
      <c r="C49" s="21" t="s"/>
      <c r="D49" s="21" t="s"/>
      <c r="E49" s="21" t="s"/>
      <c r="F49" s="21" t="s"/>
      <c r="G49" s="21" t="s"/>
      <c r="H49" s="21" t="s"/>
      <c r="I49" s="21" t="s"/>
      <c r="J49" s="21" t="s"/>
      <c r="K49" s="21" t="s"/>
      <c r="L49" s="21" t="s"/>
      <c r="M49" s="21" t="s"/>
      <c r="N49" s="21" t="s"/>
      <c r="O49" s="21" t="s"/>
      <c r="P49" s="21" t="s"/>
      <c r="Q49" s="21" t="s"/>
      <c r="R49" s="22" t="s"/>
    </row>
    <row customHeight="true" ht="18" outlineLevel="0" r="50">
      <c r="A50" s="23" t="s">
        <v>13</v>
      </c>
      <c r="B50" s="24" t="s">
        <v>14</v>
      </c>
      <c r="C50" s="23" t="s">
        <v>15</v>
      </c>
      <c r="D50" s="24" t="s">
        <v>16</v>
      </c>
      <c r="E50" s="24" t="s">
        <v>17</v>
      </c>
      <c r="F50" s="23" t="s">
        <v>18</v>
      </c>
      <c r="G50" s="23" t="s">
        <v>19</v>
      </c>
      <c r="H50" s="23" t="s">
        <v>20</v>
      </c>
      <c r="I50" s="24" t="s">
        <v>21</v>
      </c>
      <c r="J50" s="26" t="n"/>
      <c r="K50" s="27" t="s">
        <v>22</v>
      </c>
      <c r="L50" s="27" t="n"/>
      <c r="M50" s="27" t="n"/>
      <c r="N50" s="27" t="n"/>
      <c r="O50" s="24" t="s">
        <v>23</v>
      </c>
      <c r="P50" s="28" t="s"/>
      <c r="Q50" s="28" t="s"/>
      <c r="R50" s="29" t="s"/>
    </row>
    <row customHeight="true" ht="15" outlineLevel="0" r="51">
      <c r="A51" s="30" t="s"/>
      <c r="B51" s="31" t="s"/>
      <c r="C51" s="30" t="s"/>
      <c r="D51" s="31" t="s"/>
      <c r="E51" s="31" t="s"/>
      <c r="F51" s="30" t="s"/>
      <c r="G51" s="30" t="s"/>
      <c r="H51" s="30" t="s"/>
      <c r="I51" s="31" t="s"/>
      <c r="J51" s="26" t="n"/>
      <c r="K51" s="24" t="s">
        <v>24</v>
      </c>
      <c r="L51" s="33" t="s">
        <v>25</v>
      </c>
      <c r="M51" s="33" t="s">
        <v>26</v>
      </c>
      <c r="N51" s="33" t="s">
        <v>27</v>
      </c>
      <c r="O51" s="33" t="s">
        <v>28</v>
      </c>
      <c r="P51" s="33" t="s">
        <v>29</v>
      </c>
      <c r="Q51" s="33" t="s">
        <v>30</v>
      </c>
      <c r="R51" s="33" t="s">
        <v>31</v>
      </c>
    </row>
    <row customHeight="true" ht="18" outlineLevel="0" r="52">
      <c r="A52" s="40" t="n">
        <v>45</v>
      </c>
      <c r="B52" s="40" t="s">
        <v>32</v>
      </c>
      <c r="C52" s="90" t="s">
        <v>63</v>
      </c>
      <c r="D52" s="40" t="n">
        <v>60</v>
      </c>
      <c r="E52" s="40" t="n">
        <v>5.68</v>
      </c>
      <c r="F52" s="42" t="n">
        <v>0.8</v>
      </c>
      <c r="G52" s="42" t="n">
        <v>2.8</v>
      </c>
      <c r="H52" s="42" t="n">
        <v>6.2</v>
      </c>
      <c r="I52" s="42" t="n">
        <v>52.8</v>
      </c>
      <c r="J52" s="64" t="n"/>
      <c r="K52" s="42" t="n">
        <v>22.4</v>
      </c>
      <c r="L52" s="42" t="n">
        <v>9.1</v>
      </c>
      <c r="M52" s="42" t="n">
        <v>16.6</v>
      </c>
      <c r="N52" s="42" t="n">
        <v>0.3</v>
      </c>
      <c r="O52" s="43" t="n">
        <v>0</v>
      </c>
      <c r="P52" s="43" t="n">
        <v>0</v>
      </c>
      <c r="Q52" s="43" t="n">
        <v>0</v>
      </c>
      <c r="R52" s="42" t="n">
        <v>19.5</v>
      </c>
      <c r="S52" s="0" t="n"/>
      <c r="T52" s="0" t="n"/>
      <c r="U52" s="0" t="n"/>
      <c r="V52" s="0" t="n"/>
      <c r="W52" s="0" t="n"/>
      <c r="X52" s="0" t="n"/>
      <c r="Y52" s="0" t="n"/>
      <c r="Z52" s="0" t="n"/>
      <c r="AA52" s="0" t="n"/>
      <c r="AB52" s="0" t="n"/>
      <c r="AC52" s="0" t="n"/>
      <c r="AD52" s="0" t="n"/>
      <c r="AE52" s="0" t="n"/>
      <c r="AF52" s="0" t="n"/>
      <c r="AG52" s="0" t="n"/>
      <c r="AH52" s="0" t="n"/>
      <c r="AI52" s="0" t="n"/>
      <c r="AJ52" s="0" t="n"/>
      <c r="AK52" s="0" t="n"/>
      <c r="AL52" s="0" t="n"/>
      <c r="AM52" s="0" t="n"/>
      <c r="AN52" s="0" t="n"/>
      <c r="AO52" s="0" t="n"/>
      <c r="AP52" s="0" t="n"/>
      <c r="AQ52" s="0" t="n"/>
      <c r="AR52" s="0" t="n"/>
      <c r="AS52" s="0" t="n"/>
      <c r="AT52" s="0" t="n"/>
      <c r="AU52" s="0" t="n"/>
      <c r="AV52" s="0" t="n"/>
      <c r="AW52" s="0" t="n"/>
    </row>
    <row customHeight="true" ht="17.25" outlineLevel="0" r="53">
      <c r="A53" s="40" t="n">
        <v>82</v>
      </c>
      <c r="B53" s="40" t="s">
        <v>35</v>
      </c>
      <c r="C53" s="41" t="s">
        <v>64</v>
      </c>
      <c r="D53" s="40" t="n">
        <v>200</v>
      </c>
      <c r="E53" s="42" t="n">
        <v>10.9</v>
      </c>
      <c r="F53" s="42" t="n">
        <v>1.8</v>
      </c>
      <c r="G53" s="42" t="n">
        <v>4.9</v>
      </c>
      <c r="H53" s="42" t="n">
        <v>15.2</v>
      </c>
      <c r="I53" s="42" t="n">
        <v>112.3</v>
      </c>
      <c r="J53" s="64" t="n"/>
      <c r="K53" s="42" t="n">
        <v>85.9</v>
      </c>
      <c r="L53" s="42" t="n">
        <v>10.6</v>
      </c>
      <c r="M53" s="42" t="n">
        <v>21.8</v>
      </c>
      <c r="N53" s="42" t="n">
        <v>0.9</v>
      </c>
      <c r="O53" s="42" t="n">
        <v>1</v>
      </c>
      <c r="P53" s="42" t="n">
        <v>5</v>
      </c>
      <c r="Q53" s="42" t="n">
        <v>0.3</v>
      </c>
      <c r="R53" s="42" t="n">
        <v>12.9</v>
      </c>
    </row>
    <row customHeight="true" ht="18" outlineLevel="0" r="54">
      <c r="A54" s="40" t="n">
        <v>234</v>
      </c>
      <c r="B54" s="40" t="s">
        <v>37</v>
      </c>
      <c r="C54" s="87" t="s">
        <v>65</v>
      </c>
      <c r="D54" s="40" t="s">
        <v>66</v>
      </c>
      <c r="E54" s="40" t="n">
        <v>37.16</v>
      </c>
      <c r="F54" s="42" t="n">
        <v>12.7</v>
      </c>
      <c r="G54" s="42" t="n">
        <v>16.2</v>
      </c>
      <c r="H54" s="42" t="n">
        <v>10.1</v>
      </c>
      <c r="I54" s="42" t="n">
        <v>236.6</v>
      </c>
      <c r="J54" s="91" t="n"/>
      <c r="K54" s="42" t="n">
        <v>126.1</v>
      </c>
      <c r="L54" s="43" t="n">
        <v>0</v>
      </c>
      <c r="M54" s="43" t="n">
        <v>0</v>
      </c>
      <c r="N54" s="42" t="n">
        <v>0.9</v>
      </c>
      <c r="O54" s="43" t="n">
        <v>0</v>
      </c>
      <c r="P54" s="42" t="n">
        <v>0.2</v>
      </c>
      <c r="Q54" s="43" t="n">
        <v>0</v>
      </c>
      <c r="R54" s="42" t="n">
        <v>6.1</v>
      </c>
      <c r="S54" s="44" t="n"/>
      <c r="T54" s="0" t="n"/>
      <c r="U54" s="0" t="n"/>
      <c r="V54" s="0" t="n"/>
      <c r="W54" s="0" t="n"/>
      <c r="X54" s="0" t="n"/>
      <c r="Y54" s="0" t="n"/>
      <c r="Z54" s="0" t="n"/>
      <c r="AA54" s="0" t="n"/>
      <c r="AB54" s="0" t="n"/>
      <c r="AC54" s="0" t="n"/>
      <c r="AD54" s="0" t="n"/>
      <c r="AE54" s="0" t="n"/>
      <c r="AF54" s="0" t="n"/>
      <c r="AG54" s="0" t="n"/>
      <c r="AH54" s="0" t="n"/>
      <c r="AI54" s="0" t="n"/>
      <c r="AJ54" s="0" t="n"/>
      <c r="AK54" s="0" t="n"/>
      <c r="AL54" s="0" t="n"/>
      <c r="AM54" s="0" t="n"/>
      <c r="AN54" s="0" t="n"/>
      <c r="AO54" s="0" t="n"/>
      <c r="AP54" s="0" t="n"/>
      <c r="AQ54" s="0" t="n"/>
      <c r="AR54" s="0" t="n"/>
      <c r="AS54" s="0" t="n"/>
      <c r="AT54" s="0" t="n"/>
      <c r="AU54" s="0" t="n"/>
      <c r="AV54" s="0" t="n"/>
      <c r="AW54" s="0" t="n"/>
    </row>
    <row customHeight="true" ht="18" outlineLevel="0" r="55">
      <c r="A55" s="92" t="s">
        <v>67</v>
      </c>
      <c r="B55" s="40" t="s">
        <v>39</v>
      </c>
      <c r="C55" s="41" t="s">
        <v>68</v>
      </c>
      <c r="D55" s="40" t="s">
        <v>69</v>
      </c>
      <c r="E55" s="40" t="n">
        <v>19.87</v>
      </c>
      <c r="F55" s="42" t="n">
        <v>3</v>
      </c>
      <c r="G55" s="42" t="n">
        <v>7.9</v>
      </c>
      <c r="H55" s="42" t="n">
        <v>29.8</v>
      </c>
      <c r="I55" s="42" t="n">
        <v>202.8</v>
      </c>
      <c r="J55" s="93" t="n"/>
      <c r="K55" s="42" t="n">
        <v>29.8</v>
      </c>
      <c r="L55" s="42" t="n">
        <v>0</v>
      </c>
      <c r="M55" s="42" t="n">
        <v>0</v>
      </c>
      <c r="N55" s="42" t="n">
        <v>1.6</v>
      </c>
      <c r="O55" s="43" t="n">
        <v>0</v>
      </c>
      <c r="P55" s="42" t="n">
        <v>0.4</v>
      </c>
      <c r="Q55" s="43" t="n">
        <v>0</v>
      </c>
      <c r="R55" s="42" t="n">
        <v>35.9</v>
      </c>
      <c r="S55" s="0" t="n"/>
      <c r="T55" s="0" t="n"/>
      <c r="U55" s="0" t="n"/>
      <c r="V55" s="0" t="n"/>
      <c r="W55" s="0" t="n"/>
      <c r="X55" s="0" t="n"/>
      <c r="Y55" s="0" t="n"/>
      <c r="Z55" s="0" t="n"/>
      <c r="AA55" s="0" t="n"/>
      <c r="AB55" s="0" t="n"/>
      <c r="AC55" s="0" t="n"/>
      <c r="AD55" s="0" t="n"/>
      <c r="AE55" s="0" t="n"/>
      <c r="AF55" s="0" t="n"/>
      <c r="AG55" s="0" t="n"/>
      <c r="AH55" s="0" t="n"/>
      <c r="AI55" s="0" t="n"/>
      <c r="AJ55" s="0" t="n"/>
      <c r="AK55" s="0" t="n"/>
      <c r="AL55" s="0" t="n"/>
      <c r="AM55" s="0" t="n"/>
      <c r="AN55" s="0" t="n"/>
      <c r="AO55" s="0" t="n"/>
      <c r="AP55" s="0" t="n"/>
      <c r="AQ55" s="0" t="n"/>
      <c r="AR55" s="0" t="n"/>
      <c r="AS55" s="0" t="n"/>
      <c r="AT55" s="0" t="n"/>
      <c r="AU55" s="0" t="n"/>
      <c r="AV55" s="0" t="n"/>
      <c r="AW55" s="0" t="n"/>
    </row>
    <row customHeight="true" ht="18" outlineLevel="0" r="56">
      <c r="A56" s="40" t="n"/>
      <c r="B56" s="40" t="s">
        <v>41</v>
      </c>
      <c r="C56" s="63" t="s">
        <v>70</v>
      </c>
      <c r="D56" s="40" t="n">
        <v>200</v>
      </c>
      <c r="E56" s="42" t="n">
        <v>14</v>
      </c>
      <c r="F56" s="42" t="n">
        <v>0.2</v>
      </c>
      <c r="G56" s="42" t="n">
        <v>0</v>
      </c>
      <c r="H56" s="42" t="n">
        <v>3.9</v>
      </c>
      <c r="I56" s="42" t="n">
        <v>16</v>
      </c>
      <c r="J56" s="91" t="n"/>
      <c r="K56" s="42" t="n">
        <v>0.24</v>
      </c>
      <c r="L56" s="42" t="n">
        <v>0.2</v>
      </c>
      <c r="M56" s="42" t="n">
        <v>0.5</v>
      </c>
      <c r="N56" s="42" t="n">
        <v>7</v>
      </c>
      <c r="O56" s="43" t="n">
        <v>0</v>
      </c>
      <c r="P56" s="42" t="n">
        <v>0.1</v>
      </c>
      <c r="Q56" s="42" t="n">
        <v>0</v>
      </c>
      <c r="R56" s="42" t="n">
        <v>6</v>
      </c>
      <c r="S56" s="44" t="n"/>
    </row>
    <row customHeight="true" ht="18" outlineLevel="0" r="57">
      <c r="A57" s="40" t="n"/>
      <c r="B57" s="40" t="s">
        <v>51</v>
      </c>
      <c r="C57" s="63" t="s">
        <v>50</v>
      </c>
      <c r="D57" s="40" t="n">
        <v>30</v>
      </c>
      <c r="E57" s="42" t="n">
        <v>2.4</v>
      </c>
      <c r="F57" s="42" t="n">
        <v>1.68</v>
      </c>
      <c r="G57" s="42" t="n">
        <v>0.33</v>
      </c>
      <c r="H57" s="42" t="n">
        <v>14.82</v>
      </c>
      <c r="I57" s="42" t="n">
        <v>68.97</v>
      </c>
      <c r="J57" s="91" t="n"/>
      <c r="K57" s="42" t="n">
        <v>6.9</v>
      </c>
      <c r="L57" s="42" t="n">
        <v>7.5</v>
      </c>
      <c r="M57" s="42" t="n">
        <v>31.8</v>
      </c>
      <c r="N57" s="42" t="n">
        <v>0.93</v>
      </c>
      <c r="O57" s="43" t="n">
        <v>0</v>
      </c>
      <c r="P57" s="42" t="n">
        <v>0.03</v>
      </c>
      <c r="Q57" s="42" t="n">
        <v>0</v>
      </c>
      <c r="R57" s="43" t="n">
        <v>0</v>
      </c>
      <c r="S57" s="44" t="n"/>
    </row>
    <row customHeight="true" ht="18" outlineLevel="0" r="58">
      <c r="A58" s="40" t="n"/>
      <c r="B58" s="40" t="s">
        <v>71</v>
      </c>
      <c r="C58" s="41" t="s">
        <v>52</v>
      </c>
      <c r="D58" s="40" t="n">
        <v>30</v>
      </c>
      <c r="E58" s="39" t="n">
        <v>2.88</v>
      </c>
      <c r="F58" s="42" t="n">
        <v>2.37</v>
      </c>
      <c r="G58" s="42" t="n">
        <v>0.3</v>
      </c>
      <c r="H58" s="42" t="n">
        <v>14.49</v>
      </c>
      <c r="I58" s="42" t="n">
        <v>70.14</v>
      </c>
      <c r="J58" s="41" t="n"/>
      <c r="K58" s="42" t="n">
        <v>6.9</v>
      </c>
      <c r="L58" s="42" t="n">
        <v>9.9</v>
      </c>
      <c r="M58" s="42" t="n">
        <v>26.1</v>
      </c>
      <c r="N58" s="42" t="n">
        <v>0.33</v>
      </c>
      <c r="O58" s="43" t="n">
        <v>0</v>
      </c>
      <c r="P58" s="42" t="n">
        <v>0.03</v>
      </c>
      <c r="Q58" s="42" t="n">
        <v>0</v>
      </c>
      <c r="R58" s="43" t="n">
        <v>0</v>
      </c>
      <c r="S58" s="44" t="n"/>
    </row>
    <row customHeight="true" ht="18" outlineLevel="0" r="59">
      <c r="A59" s="33" t="s">
        <v>43</v>
      </c>
      <c r="B59" s="51" t="s"/>
      <c r="C59" s="52" t="s"/>
      <c r="D59" s="89" t="n">
        <v>790</v>
      </c>
      <c r="E59" s="94" t="n">
        <f aca="false" ca="false" dt2D="false" dtr="false" t="normal">SUM(E52:E58)</f>
        <v>92.89</v>
      </c>
      <c r="F59" s="89" t="n">
        <f aca="false" ca="false" dt2D="false" dtr="false" t="normal">SUM(F52:F58)</f>
        <v>22.549999999999997</v>
      </c>
      <c r="G59" s="89" t="n">
        <f aca="false" ca="false" dt2D="false" dtr="false" t="normal">SUM(G52:G58)</f>
        <v>32.42999999999999</v>
      </c>
      <c r="H59" s="89" t="n">
        <f aca="false" ca="false" dt2D="false" dtr="false" t="normal">SUM(H52:H58)</f>
        <v>94.51</v>
      </c>
      <c r="I59" s="89" t="n">
        <f aca="false" ca="false" dt2D="false" dtr="false" t="normal">SUM(I52:I58)</f>
        <v>759.61</v>
      </c>
      <c r="J59" s="89" t="n">
        <f aca="false" ca="false" dt2D="false" dtr="false" t="normal">SUM(J52:J58)</f>
        <v>0</v>
      </c>
      <c r="K59" s="89" t="n">
        <f aca="false" ca="false" dt2D="false" dtr="false" t="normal">SUM(K52:K58)</f>
        <v>278.23999999999995</v>
      </c>
      <c r="L59" s="94" t="n">
        <f aca="false" ca="false" dt2D="false" dtr="false" t="normal">SUM(L52:L58)</f>
        <v>37.3</v>
      </c>
      <c r="M59" s="94" t="n">
        <f aca="false" ca="false" dt2D="false" dtr="false" t="normal">SUM(M52:M58)</f>
        <v>96.80000000000001</v>
      </c>
      <c r="N59" s="89" t="n">
        <f aca="false" ca="false" dt2D="false" dtr="false" t="normal">SUM(N52:N58)</f>
        <v>11.959999999999999</v>
      </c>
      <c r="O59" s="94" t="n">
        <f aca="false" ca="false" dt2D="false" dtr="false" t="normal">SUM(O52:O58)</f>
        <v>1</v>
      </c>
      <c r="P59" s="94" t="n">
        <f aca="false" ca="false" dt2D="false" dtr="false" t="normal">SUM(P52:P58)</f>
        <v>5.760000000000001</v>
      </c>
      <c r="Q59" s="94" t="n">
        <f aca="false" ca="false" dt2D="false" dtr="false" t="normal">SUM(Q52:Q58)</f>
        <v>0.3</v>
      </c>
      <c r="R59" s="94" t="n">
        <f aca="false" ca="false" dt2D="false" dtr="false" t="normal">SUM(R52:R58)</f>
        <v>80.4</v>
      </c>
    </row>
    <row customHeight="true" ht="18" outlineLevel="0" r="60">
      <c r="A60" s="69" t="s">
        <v>53</v>
      </c>
      <c r="B60" s="70" t="s"/>
      <c r="C60" s="70" t="s"/>
      <c r="D60" s="71" t="s"/>
      <c r="E60" s="72" t="n">
        <f aca="false" ca="false" dt2D="false" dtr="false" t="normal">E48+E59</f>
        <v>159.88</v>
      </c>
      <c r="F60" s="72" t="n">
        <f aca="false" ca="false" dt2D="false" dtr="false" t="normal">F48+F59</f>
        <v>54.82</v>
      </c>
      <c r="G60" s="72" t="n">
        <f aca="false" ca="false" dt2D="false" dtr="false" t="normal">G48+G59</f>
        <v>73.03</v>
      </c>
      <c r="H60" s="72" t="n">
        <f aca="false" ca="false" dt2D="false" dtr="false" t="normal">H48+H59</f>
        <v>177.2</v>
      </c>
      <c r="I60" s="72" t="n">
        <f aca="false" ca="false" dt2D="false" dtr="false" t="normal">I48+I59</f>
        <v>1584.35</v>
      </c>
      <c r="J60" s="64" t="n"/>
      <c r="K60" s="72" t="n">
        <f aca="false" ca="false" dt2D="false" dtr="false" t="normal">K48+K59</f>
        <v>373.53999999999996</v>
      </c>
      <c r="L60" s="72" t="n">
        <f aca="false" ca="false" dt2D="false" dtr="false" t="normal">L48+L59</f>
        <v>125.2</v>
      </c>
      <c r="M60" s="72" t="n">
        <f aca="false" ca="false" dt2D="false" dtr="false" t="normal">M48+M59</f>
        <v>422.80000000000007</v>
      </c>
      <c r="N60" s="72" t="n">
        <f aca="false" ca="false" dt2D="false" dtr="false" t="normal">N48+N59</f>
        <v>18.189999999999998</v>
      </c>
      <c r="O60" s="72" t="n">
        <f aca="false" ca="false" dt2D="false" dtr="false" t="normal">O48+O59</f>
        <v>67.3</v>
      </c>
      <c r="P60" s="72" t="n">
        <f aca="false" ca="false" dt2D="false" dtr="false" t="normal">P48+P59</f>
        <v>5.790000000000001</v>
      </c>
      <c r="Q60" s="72" t="n">
        <f aca="false" ca="false" dt2D="false" dtr="false" t="normal">Q48+Q59</f>
        <v>0.4</v>
      </c>
      <c r="R60" s="72" t="n">
        <f aca="false" ca="false" dt2D="false" dtr="false" t="normal">R48+R59</f>
        <v>87.5</v>
      </c>
    </row>
    <row customHeight="true" ht="15" outlineLevel="0" r="61">
      <c r="A61" s="73" t="n"/>
      <c r="B61" s="73" t="n"/>
      <c r="C61" s="73" t="n"/>
      <c r="D61" s="73" t="n"/>
      <c r="E61" s="95" t="n"/>
      <c r="F61" s="74" t="n"/>
      <c r="G61" s="74" t="n"/>
      <c r="H61" s="74" t="n"/>
      <c r="I61" s="74" t="n"/>
      <c r="J61" s="77" t="n"/>
      <c r="K61" s="74" t="n"/>
      <c r="L61" s="95" t="n"/>
      <c r="M61" s="74" t="n"/>
      <c r="N61" s="74" t="n"/>
      <c r="O61" s="74" t="n"/>
      <c r="P61" s="95" t="n"/>
      <c r="Q61" s="95" t="n"/>
      <c r="R61" s="95" t="n"/>
    </row>
    <row customHeight="true" ht="15" outlineLevel="0" r="62">
      <c r="A62" s="73" t="n"/>
      <c r="B62" s="73" t="n"/>
      <c r="C62" s="73" t="n"/>
      <c r="D62" s="73" t="n"/>
      <c r="E62" s="95" t="n"/>
      <c r="F62" s="74" t="n"/>
      <c r="G62" s="74" t="n"/>
      <c r="H62" s="74" t="n"/>
      <c r="I62" s="74" t="n"/>
      <c r="J62" s="77" t="n"/>
      <c r="K62" s="74" t="n"/>
      <c r="L62" s="95" t="n"/>
      <c r="M62" s="74" t="n"/>
      <c r="N62" s="74" t="n"/>
      <c r="O62" s="74" t="n"/>
      <c r="P62" s="95" t="n"/>
      <c r="Q62" s="95" t="n"/>
      <c r="R62" s="95" t="n"/>
    </row>
    <row customHeight="true" ht="15" outlineLevel="0" r="63">
      <c r="A63" s="73" t="n"/>
      <c r="B63" s="73" t="n"/>
      <c r="C63" s="73" t="n"/>
      <c r="D63" s="73" t="n"/>
      <c r="E63" s="95" t="n"/>
      <c r="F63" s="74" t="n"/>
      <c r="G63" s="74" t="n"/>
      <c r="H63" s="74" t="n"/>
      <c r="I63" s="74" t="n"/>
      <c r="J63" s="77" t="n"/>
      <c r="K63" s="74" t="n"/>
      <c r="L63" s="95" t="n"/>
      <c r="M63" s="74" t="n"/>
      <c r="N63" s="74" t="n"/>
      <c r="O63" s="74" t="n"/>
      <c r="P63" s="95" t="n"/>
      <c r="Q63" s="95" t="n"/>
      <c r="R63" s="95" t="n"/>
    </row>
    <row customHeight="true" ht="15" outlineLevel="0" r="64">
      <c r="A64" s="1" t="s">
        <v>0</v>
      </c>
      <c r="B64" s="1" t="s"/>
      <c r="C64" s="1" t="s"/>
      <c r="D64" s="73" t="n"/>
      <c r="E64" s="95" t="n"/>
      <c r="F64" s="74" t="n"/>
      <c r="G64" s="74" t="n"/>
      <c r="H64" s="74" t="n"/>
      <c r="I64" s="96" t="n"/>
      <c r="J64" s="96" t="n"/>
      <c r="K64" s="97" t="s">
        <v>72</v>
      </c>
      <c r="L64" s="97" t="s"/>
      <c r="M64" s="97" t="s"/>
      <c r="N64" s="97" t="s"/>
      <c r="O64" s="97" t="s"/>
      <c r="P64" s="97" t="s"/>
      <c r="Q64" s="97" t="s"/>
      <c r="R64" s="97" t="s"/>
      <c r="S64" s="97" t="n"/>
      <c r="T64" s="97" t="n"/>
    </row>
    <row customHeight="true" ht="15" outlineLevel="0" r="65">
      <c r="A65" s="3" t="s">
        <v>2</v>
      </c>
      <c r="B65" s="3" t="s"/>
      <c r="C65" s="3" t="s"/>
      <c r="D65" s="73" t="n"/>
      <c r="E65" s="95" t="n"/>
      <c r="F65" s="74" t="n"/>
      <c r="G65" s="74" t="n"/>
      <c r="H65" s="74" t="n"/>
      <c r="I65" s="75" t="n"/>
      <c r="J65" s="75" t="n"/>
      <c r="K65" s="79" t="s">
        <v>3</v>
      </c>
      <c r="L65" s="79" t="s"/>
      <c r="M65" s="79" t="s"/>
      <c r="N65" s="79" t="s"/>
      <c r="O65" s="79" t="s"/>
      <c r="P65" s="79" t="s"/>
      <c r="Q65" s="79" t="s"/>
      <c r="R65" s="79" t="s"/>
      <c r="S65" s="75" t="n"/>
      <c r="T65" s="75" t="n"/>
    </row>
    <row customHeight="true" ht="15" outlineLevel="0" r="66">
      <c r="A66" s="9" t="s">
        <v>73</v>
      </c>
      <c r="B66" s="9" t="s"/>
      <c r="C66" s="9" t="s"/>
      <c r="D66" s="73" t="n"/>
      <c r="E66" s="95" t="n"/>
      <c r="F66" s="74" t="n"/>
      <c r="G66" s="74" t="n"/>
      <c r="H66" s="74" t="n"/>
      <c r="I66" s="79" t="s">
        <v>74</v>
      </c>
      <c r="J66" s="79" t="s"/>
      <c r="K66" s="79" t="s"/>
      <c r="L66" s="79" t="s"/>
      <c r="M66" s="79" t="s"/>
      <c r="N66" s="79" t="s"/>
      <c r="O66" s="79" t="s"/>
      <c r="P66" s="79" t="s"/>
      <c r="Q66" s="79" t="s"/>
      <c r="R66" s="79" t="s"/>
      <c r="S66" s="75" t="n"/>
      <c r="T66" s="75" t="n"/>
    </row>
    <row customHeight="true" ht="15" outlineLevel="0" r="67">
      <c r="A67" s="80" t="s">
        <v>6</v>
      </c>
      <c r="B67" s="80" t="s"/>
      <c r="C67" s="80" t="s"/>
      <c r="D67" s="73" t="n"/>
      <c r="E67" s="95" t="n"/>
      <c r="F67" s="74" t="n"/>
      <c r="G67" s="74" t="n"/>
      <c r="H67" s="74" t="n"/>
      <c r="I67" s="81" t="s">
        <v>57</v>
      </c>
      <c r="J67" s="81" t="s"/>
      <c r="K67" s="81" t="s"/>
      <c r="L67" s="81" t="s"/>
      <c r="M67" s="81" t="s"/>
      <c r="N67" s="81" t="s"/>
      <c r="O67" s="81" t="s"/>
      <c r="P67" s="81" t="s"/>
      <c r="Q67" s="81" t="s"/>
      <c r="R67" s="81" t="s"/>
      <c r="S67" s="75" t="n"/>
      <c r="T67" s="75" t="n"/>
    </row>
    <row customHeight="true" ht="21" outlineLevel="0" r="68">
      <c r="A68" s="14" t="s">
        <v>8</v>
      </c>
      <c r="B68" s="14" t="s"/>
      <c r="C68" s="14" t="s"/>
      <c r="D68" s="14" t="s"/>
      <c r="E68" s="14" t="s"/>
      <c r="F68" s="14" t="s"/>
      <c r="G68" s="14" t="s"/>
      <c r="H68" s="14" t="s"/>
      <c r="I68" s="14" t="s"/>
      <c r="J68" s="14" t="s"/>
      <c r="K68" s="14" t="s"/>
      <c r="L68" s="14" t="s"/>
      <c r="M68" s="14" t="s"/>
      <c r="N68" s="14" t="s"/>
      <c r="O68" s="14" t="s"/>
      <c r="P68" s="14" t="s"/>
      <c r="Q68" s="14" t="s"/>
      <c r="R68" s="14" t="s"/>
      <c r="S68" s="75" t="n"/>
      <c r="T68" s="75" t="n"/>
    </row>
    <row customHeight="true" ht="15" outlineLevel="0" r="69">
      <c r="A69" s="15" t="s">
        <v>9</v>
      </c>
      <c r="B69" s="15" t="s"/>
      <c r="C69" s="15" t="s"/>
      <c r="D69" s="15" t="s"/>
      <c r="E69" s="15" t="s"/>
      <c r="F69" s="15" t="s"/>
      <c r="G69" s="15" t="s"/>
      <c r="H69" s="15" t="s"/>
      <c r="I69" s="15" t="s"/>
      <c r="J69" s="15" t="s"/>
      <c r="K69" s="15" t="s"/>
      <c r="L69" s="15" t="s"/>
      <c r="M69" s="15" t="s"/>
      <c r="N69" s="15" t="s"/>
      <c r="O69" s="15" t="s"/>
      <c r="P69" s="15" t="s"/>
      <c r="Q69" s="15" t="s"/>
      <c r="R69" s="15" t="s"/>
      <c r="S69" s="75" t="n"/>
      <c r="T69" s="75" t="n"/>
    </row>
    <row customHeight="true" ht="15" outlineLevel="0" r="70">
      <c r="A70" s="16" t="s">
        <v>10</v>
      </c>
      <c r="B70" s="16" t="s"/>
      <c r="C70" s="16" t="s"/>
      <c r="D70" s="16" t="s"/>
      <c r="E70" s="16" t="s"/>
      <c r="F70" s="16" t="s"/>
      <c r="G70" s="16" t="s"/>
      <c r="H70" s="16" t="s"/>
      <c r="I70" s="16" t="s"/>
      <c r="J70" s="16" t="s"/>
      <c r="K70" s="16" t="s"/>
      <c r="L70" s="16" t="s"/>
      <c r="M70" s="16" t="s"/>
      <c r="N70" s="16" t="s"/>
      <c r="O70" s="16" t="s"/>
      <c r="P70" s="16" t="s"/>
      <c r="Q70" s="16" t="s"/>
      <c r="R70" s="16" t="s"/>
      <c r="S70" s="75" t="n"/>
      <c r="T70" s="75" t="n"/>
    </row>
    <row customHeight="true" ht="18" outlineLevel="0" r="71">
      <c r="A71" s="82" t="s">
        <v>75</v>
      </c>
      <c r="B71" s="83" t="s"/>
      <c r="C71" s="83" t="s"/>
      <c r="D71" s="83" t="s"/>
      <c r="E71" s="83" t="s"/>
      <c r="F71" s="83" t="s"/>
      <c r="G71" s="83" t="s"/>
      <c r="H71" s="83" t="s"/>
      <c r="I71" s="83" t="s"/>
      <c r="J71" s="83" t="s"/>
      <c r="K71" s="83" t="s"/>
      <c r="L71" s="83" t="s"/>
      <c r="M71" s="83" t="s"/>
      <c r="N71" s="83" t="s"/>
      <c r="O71" s="83" t="s"/>
      <c r="P71" s="83" t="s"/>
      <c r="Q71" s="83" t="s"/>
      <c r="R71" s="84" t="s"/>
    </row>
    <row customHeight="true" ht="18" outlineLevel="0" r="72">
      <c r="A72" s="20" t="s">
        <v>12</v>
      </c>
      <c r="B72" s="21" t="s"/>
      <c r="C72" s="21" t="s"/>
      <c r="D72" s="21" t="s"/>
      <c r="E72" s="21" t="s"/>
      <c r="F72" s="21" t="s"/>
      <c r="G72" s="21" t="s"/>
      <c r="H72" s="21" t="s"/>
      <c r="I72" s="21" t="s"/>
      <c r="J72" s="21" t="s"/>
      <c r="K72" s="21" t="s"/>
      <c r="L72" s="21" t="s"/>
      <c r="M72" s="21" t="s"/>
      <c r="N72" s="21" t="s"/>
      <c r="O72" s="21" t="s"/>
      <c r="P72" s="21" t="s"/>
      <c r="Q72" s="21" t="s"/>
      <c r="R72" s="22" t="s"/>
    </row>
    <row customHeight="true" ht="18" outlineLevel="0" r="73">
      <c r="A73" s="23" t="s">
        <v>13</v>
      </c>
      <c r="B73" s="24" t="s">
        <v>14</v>
      </c>
      <c r="C73" s="23" t="s">
        <v>15</v>
      </c>
      <c r="D73" s="24" t="s">
        <v>59</v>
      </c>
      <c r="E73" s="24" t="s">
        <v>17</v>
      </c>
      <c r="F73" s="23" t="s">
        <v>18</v>
      </c>
      <c r="G73" s="23" t="s">
        <v>19</v>
      </c>
      <c r="H73" s="23" t="s">
        <v>20</v>
      </c>
      <c r="I73" s="24" t="s">
        <v>21</v>
      </c>
      <c r="J73" s="26" t="n"/>
      <c r="K73" s="27" t="s">
        <v>22</v>
      </c>
      <c r="L73" s="27" t="n"/>
      <c r="M73" s="27" t="n"/>
      <c r="N73" s="27" t="n"/>
      <c r="O73" s="24" t="s">
        <v>23</v>
      </c>
      <c r="P73" s="28" t="s"/>
      <c r="Q73" s="28" t="s"/>
      <c r="R73" s="29" t="s"/>
    </row>
    <row customHeight="true" ht="15" outlineLevel="0" r="74">
      <c r="A74" s="30" t="s"/>
      <c r="B74" s="31" t="s"/>
      <c r="C74" s="30" t="s"/>
      <c r="D74" s="31" t="s"/>
      <c r="E74" s="31" t="s"/>
      <c r="F74" s="30" t="s"/>
      <c r="G74" s="30" t="s"/>
      <c r="H74" s="30" t="s"/>
      <c r="I74" s="31" t="s"/>
      <c r="J74" s="26" t="n"/>
      <c r="K74" s="24" t="s">
        <v>24</v>
      </c>
      <c r="L74" s="33" t="s">
        <v>25</v>
      </c>
      <c r="M74" s="33" t="s">
        <v>26</v>
      </c>
      <c r="N74" s="33" t="s">
        <v>27</v>
      </c>
      <c r="O74" s="33" t="s">
        <v>28</v>
      </c>
      <c r="P74" s="33" t="s">
        <v>29</v>
      </c>
      <c r="Q74" s="33" t="s">
        <v>30</v>
      </c>
      <c r="R74" s="33" t="s">
        <v>31</v>
      </c>
    </row>
    <row customHeight="true" ht="33" outlineLevel="0" r="75">
      <c r="A75" s="40" t="n">
        <v>181</v>
      </c>
      <c r="B75" s="40" t="s">
        <v>32</v>
      </c>
      <c r="C75" s="98" t="s">
        <v>76</v>
      </c>
      <c r="D75" s="40" t="s">
        <v>77</v>
      </c>
      <c r="E75" s="42" t="n">
        <v>22.88</v>
      </c>
      <c r="F75" s="40" t="n">
        <v>4.65</v>
      </c>
      <c r="G75" s="40" t="n">
        <v>10.05</v>
      </c>
      <c r="H75" s="42" t="n">
        <v>31.1</v>
      </c>
      <c r="I75" s="65" t="n">
        <v>233</v>
      </c>
      <c r="J75" s="41" t="n"/>
      <c r="K75" s="42" t="n">
        <v>192.2</v>
      </c>
      <c r="L75" s="42" t="n">
        <v>23.5</v>
      </c>
      <c r="M75" s="42" t="n">
        <v>156.1</v>
      </c>
      <c r="N75" s="42" t="n">
        <v>0.3</v>
      </c>
      <c r="O75" s="42" t="n">
        <v>36.7</v>
      </c>
      <c r="P75" s="42" t="n">
        <v>0.1</v>
      </c>
      <c r="Q75" s="43" t="n">
        <v>0</v>
      </c>
      <c r="R75" s="42" t="n">
        <v>1.1</v>
      </c>
    </row>
    <row customHeight="true" ht="18" outlineLevel="0" r="76">
      <c r="A76" s="40" t="n">
        <v>209</v>
      </c>
      <c r="B76" s="40" t="s">
        <v>35</v>
      </c>
      <c r="C76" s="41" t="s">
        <v>78</v>
      </c>
      <c r="D76" s="34" t="n">
        <v>40</v>
      </c>
      <c r="E76" s="42" t="n">
        <v>15</v>
      </c>
      <c r="F76" s="42" t="n">
        <v>5.08</v>
      </c>
      <c r="G76" s="42" t="n">
        <v>4.6</v>
      </c>
      <c r="H76" s="42" t="n">
        <v>0.28</v>
      </c>
      <c r="I76" s="42" t="n">
        <v>63</v>
      </c>
      <c r="J76" s="41" t="n"/>
      <c r="K76" s="42" t="n">
        <v>22</v>
      </c>
      <c r="L76" s="42" t="n">
        <v>4.8</v>
      </c>
      <c r="M76" s="42" t="n">
        <v>76.8</v>
      </c>
      <c r="N76" s="42" t="n">
        <v>1</v>
      </c>
      <c r="O76" s="42" t="n">
        <v>100</v>
      </c>
      <c r="P76" s="42" t="n">
        <v>0.03</v>
      </c>
      <c r="Q76" s="42" t="n">
        <v>0.08</v>
      </c>
      <c r="R76" s="43" t="n">
        <v>0</v>
      </c>
    </row>
    <row customHeight="true" ht="18" outlineLevel="0" r="77">
      <c r="A77" s="99" t="n"/>
      <c r="B77" s="40" t="s">
        <v>37</v>
      </c>
      <c r="C77" s="88" t="s">
        <v>61</v>
      </c>
      <c r="D77" s="100" t="n">
        <v>55</v>
      </c>
      <c r="E77" s="101" t="n">
        <v>5.18</v>
      </c>
      <c r="F77" s="42" t="n">
        <v>9.48</v>
      </c>
      <c r="G77" s="42" t="n">
        <v>1.6</v>
      </c>
      <c r="H77" s="42" t="n">
        <v>57.6</v>
      </c>
      <c r="I77" s="42" t="n">
        <v>280.5</v>
      </c>
      <c r="J77" s="102" t="n"/>
      <c r="K77" s="42" t="n">
        <v>27.6</v>
      </c>
      <c r="L77" s="42" t="n">
        <v>39.6</v>
      </c>
      <c r="M77" s="42" t="n">
        <v>104.4</v>
      </c>
      <c r="N77" s="42" t="n">
        <v>1.32</v>
      </c>
      <c r="O77" s="43" t="n">
        <v>0</v>
      </c>
      <c r="P77" s="42" t="n">
        <v>0.12</v>
      </c>
      <c r="Q77" s="42" t="n">
        <v>0.3</v>
      </c>
      <c r="R77" s="42" t="n">
        <v>0.3</v>
      </c>
    </row>
    <row customHeight="true" ht="18" outlineLevel="0" r="78">
      <c r="A78" s="40" t="n">
        <v>376</v>
      </c>
      <c r="B78" s="40" t="s">
        <v>39</v>
      </c>
      <c r="C78" s="48" t="s">
        <v>62</v>
      </c>
      <c r="D78" s="40" t="n">
        <v>200</v>
      </c>
      <c r="E78" s="42" t="n">
        <v>1.9</v>
      </c>
      <c r="F78" s="42" t="n">
        <v>0.1</v>
      </c>
      <c r="G78" s="43" t="n">
        <v>0</v>
      </c>
      <c r="H78" s="42" t="n">
        <v>15</v>
      </c>
      <c r="I78" s="42" t="n">
        <v>60</v>
      </c>
      <c r="J78" s="64" t="n"/>
      <c r="K78" s="42" t="n">
        <v>5</v>
      </c>
      <c r="L78" s="43" t="n">
        <v>0</v>
      </c>
      <c r="M78" s="43" t="n">
        <v>0</v>
      </c>
      <c r="N78" s="42" t="n">
        <v>2</v>
      </c>
      <c r="O78" s="43" t="n">
        <v>0</v>
      </c>
      <c r="P78" s="43" t="n">
        <v>0</v>
      </c>
      <c r="Q78" s="43" t="n">
        <v>0</v>
      </c>
      <c r="R78" s="46" t="n">
        <v>0</v>
      </c>
    </row>
    <row customHeight="true" ht="18" outlineLevel="0" r="79">
      <c r="A79" s="33" t="s">
        <v>43</v>
      </c>
      <c r="B79" s="51" t="s"/>
      <c r="C79" s="52" t="s"/>
      <c r="D79" s="89" t="n">
        <v>500</v>
      </c>
      <c r="E79" s="72" t="n">
        <f aca="false" ca="false" dt2D="false" dtr="false" t="normal">SUM(E75:E78)</f>
        <v>44.959999999999994</v>
      </c>
      <c r="F79" s="72" t="n">
        <f aca="false" ca="false" dt2D="false" dtr="false" t="normal">SUM(F75:F78)</f>
        <v>19.310000000000002</v>
      </c>
      <c r="G79" s="72" t="n">
        <f aca="false" ca="false" dt2D="false" dtr="false" t="normal">SUM(G75:G78)</f>
        <v>16.25</v>
      </c>
      <c r="H79" s="72" t="n">
        <f aca="false" ca="false" dt2D="false" dtr="false" t="normal">SUM(H75:H78)</f>
        <v>103.98</v>
      </c>
      <c r="I79" s="72" t="n">
        <f aca="false" ca="false" dt2D="false" dtr="false" t="normal">SUM(I75:I78)</f>
        <v>636.5</v>
      </c>
      <c r="J79" s="72" t="n">
        <f aca="false" ca="false" dt2D="false" dtr="false" t="normal">SUM(J75:J78)</f>
        <v>0</v>
      </c>
      <c r="K79" s="72" t="n">
        <f aca="false" ca="false" dt2D="false" dtr="false" t="normal">SUM(K75:K78)</f>
        <v>246.79999999999998</v>
      </c>
      <c r="L79" s="72" t="n">
        <f aca="false" ca="false" dt2D="false" dtr="false" t="normal">SUM(L75:L78)</f>
        <v>67.9</v>
      </c>
      <c r="M79" s="72" t="n">
        <f aca="false" ca="false" dt2D="false" dtr="false" t="normal">SUM(M75:M78)</f>
        <v>337.29999999999995</v>
      </c>
      <c r="N79" s="72" t="n">
        <f aca="false" ca="false" dt2D="false" dtr="false" t="normal">SUM(N75:N78)</f>
        <v>4.62</v>
      </c>
      <c r="O79" s="72" t="n">
        <f aca="false" ca="false" dt2D="false" dtr="false" t="normal">SUM(O75:O78)</f>
        <v>136.7</v>
      </c>
      <c r="P79" s="72" t="n">
        <f aca="false" ca="false" dt2D="false" dtr="false" t="normal">SUM(P75:P78)</f>
        <v>0.25</v>
      </c>
      <c r="Q79" s="72" t="n">
        <f aca="false" ca="false" dt2D="false" dtr="false" t="normal">SUM(Q75:Q78)</f>
        <v>0.38</v>
      </c>
      <c r="R79" s="72" t="n">
        <f aca="false" ca="false" dt2D="false" dtr="false" t="normal">SUM(R75:R78)</f>
        <v>1.4000000000000001</v>
      </c>
    </row>
    <row customHeight="true" ht="18" outlineLevel="0" r="80">
      <c r="A80" s="103" t="s">
        <v>44</v>
      </c>
      <c r="B80" s="21" t="s"/>
      <c r="C80" s="21" t="s"/>
      <c r="D80" s="21" t="s"/>
      <c r="E80" s="21" t="s"/>
      <c r="F80" s="21" t="s"/>
      <c r="G80" s="21" t="s"/>
      <c r="H80" s="21" t="s"/>
      <c r="I80" s="21" t="s"/>
      <c r="J80" s="21" t="s"/>
      <c r="K80" s="21" t="s"/>
      <c r="L80" s="21" t="s"/>
      <c r="M80" s="21" t="s"/>
      <c r="N80" s="21" t="s"/>
      <c r="O80" s="21" t="s"/>
      <c r="P80" s="21" t="s"/>
      <c r="Q80" s="21" t="s"/>
      <c r="R80" s="104" t="s"/>
    </row>
    <row customHeight="true" ht="18" outlineLevel="0" r="81">
      <c r="A81" s="23" t="s">
        <v>13</v>
      </c>
      <c r="B81" s="24" t="s">
        <v>14</v>
      </c>
      <c r="C81" s="23" t="s">
        <v>15</v>
      </c>
      <c r="D81" s="24" t="s">
        <v>59</v>
      </c>
      <c r="E81" s="24" t="s">
        <v>17</v>
      </c>
      <c r="F81" s="23" t="s">
        <v>18</v>
      </c>
      <c r="G81" s="23" t="s">
        <v>19</v>
      </c>
      <c r="H81" s="23" t="s">
        <v>20</v>
      </c>
      <c r="I81" s="24" t="s">
        <v>21</v>
      </c>
      <c r="J81" s="26" t="n"/>
      <c r="K81" s="27" t="s">
        <v>22</v>
      </c>
      <c r="L81" s="27" t="n"/>
      <c r="M81" s="27" t="n"/>
      <c r="N81" s="27" t="n"/>
      <c r="O81" s="24" t="s">
        <v>23</v>
      </c>
      <c r="P81" s="28" t="s"/>
      <c r="Q81" s="28" t="s"/>
      <c r="R81" s="29" t="s"/>
    </row>
    <row customHeight="true" ht="15" outlineLevel="0" r="82">
      <c r="A82" s="30" t="s"/>
      <c r="B82" s="31" t="s"/>
      <c r="C82" s="30" t="s"/>
      <c r="D82" s="31" t="s"/>
      <c r="E82" s="31" t="s"/>
      <c r="F82" s="30" t="s"/>
      <c r="G82" s="30" t="s"/>
      <c r="H82" s="30" t="s"/>
      <c r="I82" s="31" t="s"/>
      <c r="J82" s="26" t="n"/>
      <c r="K82" s="24" t="s">
        <v>24</v>
      </c>
      <c r="L82" s="33" t="s">
        <v>25</v>
      </c>
      <c r="M82" s="33" t="s">
        <v>26</v>
      </c>
      <c r="N82" s="33" t="s">
        <v>27</v>
      </c>
      <c r="O82" s="33" t="s">
        <v>79</v>
      </c>
      <c r="P82" s="33" t="s">
        <v>80</v>
      </c>
      <c r="Q82" s="33" t="s">
        <v>30</v>
      </c>
      <c r="R82" s="33" t="s">
        <v>31</v>
      </c>
    </row>
    <row customHeight="true" ht="18" outlineLevel="0" r="83">
      <c r="A83" s="99" t="n">
        <v>52</v>
      </c>
      <c r="B83" s="86" t="n">
        <v>1</v>
      </c>
      <c r="C83" s="105" t="s">
        <v>45</v>
      </c>
      <c r="D83" s="86" t="n">
        <v>60</v>
      </c>
      <c r="E83" s="86" t="n">
        <v>5.9</v>
      </c>
      <c r="F83" s="106" t="n">
        <v>1</v>
      </c>
      <c r="G83" s="106" t="n">
        <v>3.6</v>
      </c>
      <c r="H83" s="106" t="n">
        <v>6.6</v>
      </c>
      <c r="I83" s="107" t="n">
        <v>62.4</v>
      </c>
      <c r="J83" s="41" t="n"/>
      <c r="K83" s="107" t="n">
        <v>21.1</v>
      </c>
      <c r="L83" s="42" t="n">
        <v>12.5</v>
      </c>
      <c r="M83" s="42" t="n">
        <v>24.6</v>
      </c>
      <c r="N83" s="42" t="n">
        <v>0.8</v>
      </c>
      <c r="O83" s="43" t="n">
        <v>0</v>
      </c>
      <c r="P83" s="43" t="n">
        <v>0</v>
      </c>
      <c r="Q83" s="42" t="n">
        <v>0.1</v>
      </c>
      <c r="R83" s="42" t="n">
        <v>5.7</v>
      </c>
    </row>
    <row customHeight="true" ht="18" outlineLevel="0" r="84">
      <c r="A84" s="40" t="n">
        <v>108</v>
      </c>
      <c r="B84" s="40" t="s">
        <v>35</v>
      </c>
      <c r="C84" s="63" t="s">
        <v>81</v>
      </c>
      <c r="D84" s="108" t="n">
        <v>200</v>
      </c>
      <c r="E84" s="42" t="n">
        <v>10.61</v>
      </c>
      <c r="F84" s="42" t="n">
        <v>5.2</v>
      </c>
      <c r="G84" s="42" t="n">
        <v>6.3</v>
      </c>
      <c r="H84" s="42" t="n">
        <v>29</v>
      </c>
      <c r="I84" s="42" t="n">
        <v>193.5</v>
      </c>
      <c r="J84" s="41" t="n"/>
      <c r="K84" s="42" t="n">
        <v>86</v>
      </c>
      <c r="L84" s="42" t="n">
        <v>7.5</v>
      </c>
      <c r="M84" s="42" t="n">
        <v>14.7</v>
      </c>
      <c r="N84" s="42" t="n">
        <v>0.8</v>
      </c>
      <c r="O84" s="42" t="n">
        <v>1.2</v>
      </c>
      <c r="P84" s="42" t="n">
        <v>2.4</v>
      </c>
      <c r="Q84" s="42" t="n">
        <v>0.2</v>
      </c>
      <c r="R84" s="42" t="n">
        <v>1.9</v>
      </c>
    </row>
    <row customHeight="true" ht="18" outlineLevel="0" r="85">
      <c r="A85" s="40" t="n">
        <v>268</v>
      </c>
      <c r="B85" s="40" t="s">
        <v>37</v>
      </c>
      <c r="C85" s="63" t="s">
        <v>82</v>
      </c>
      <c r="D85" s="34" t="n">
        <v>90</v>
      </c>
      <c r="E85" s="42" t="n">
        <v>50.52</v>
      </c>
      <c r="F85" s="42" t="n">
        <v>12.1</v>
      </c>
      <c r="G85" s="42" t="n">
        <v>15.9</v>
      </c>
      <c r="H85" s="42" t="n">
        <v>18.2</v>
      </c>
      <c r="I85" s="42" t="n">
        <v>263.5</v>
      </c>
      <c r="J85" s="64" t="n"/>
      <c r="K85" s="42" t="n">
        <v>39.4</v>
      </c>
      <c r="L85" s="42" t="n">
        <v>28.9</v>
      </c>
      <c r="M85" s="42" t="n">
        <v>149.7</v>
      </c>
      <c r="N85" s="42" t="n">
        <v>0.9</v>
      </c>
      <c r="O85" s="42" t="n">
        <v>25.9</v>
      </c>
      <c r="P85" s="42" t="n">
        <v>0.1</v>
      </c>
      <c r="Q85" s="43" t="n">
        <v>0</v>
      </c>
      <c r="R85" s="42" t="n">
        <v>0.1</v>
      </c>
    </row>
    <row customHeight="true" ht="18" outlineLevel="0" r="86">
      <c r="A86" s="40" t="n">
        <v>321</v>
      </c>
      <c r="B86" s="40" t="s">
        <v>39</v>
      </c>
      <c r="C86" s="63" t="s">
        <v>83</v>
      </c>
      <c r="D86" s="34" t="n">
        <v>150</v>
      </c>
      <c r="E86" s="42" t="n">
        <v>18.07</v>
      </c>
      <c r="F86" s="42" t="n">
        <v>3</v>
      </c>
      <c r="G86" s="42" t="n">
        <v>5.4</v>
      </c>
      <c r="H86" s="42" t="n">
        <v>15.9</v>
      </c>
      <c r="I86" s="42" t="n">
        <v>124.5</v>
      </c>
      <c r="J86" s="64" t="n"/>
      <c r="K86" s="42" t="n">
        <v>69.9</v>
      </c>
      <c r="L86" s="42" t="n">
        <v>23</v>
      </c>
      <c r="M86" s="42" t="n">
        <v>46.7</v>
      </c>
      <c r="N86" s="42" t="n">
        <v>0.9</v>
      </c>
      <c r="O86" s="42" t="n">
        <v>0.3</v>
      </c>
      <c r="P86" s="42" t="n">
        <v>14.4</v>
      </c>
      <c r="Q86" s="42" t="n">
        <v>1</v>
      </c>
      <c r="R86" s="42" t="n">
        <v>60.5</v>
      </c>
    </row>
    <row customHeight="true" ht="18" outlineLevel="0" r="87">
      <c r="A87" s="40" t="n">
        <v>349</v>
      </c>
      <c r="B87" s="40" t="s">
        <v>41</v>
      </c>
      <c r="C87" s="63" t="s">
        <v>84</v>
      </c>
      <c r="D87" s="34" t="n">
        <v>200</v>
      </c>
      <c r="E87" s="40" t="n">
        <v>6.22</v>
      </c>
      <c r="F87" s="42" t="n">
        <v>0.6</v>
      </c>
      <c r="G87" s="42" t="n">
        <v>0.09</v>
      </c>
      <c r="H87" s="40" t="n">
        <v>32.01</v>
      </c>
      <c r="I87" s="42" t="n">
        <v>132.8</v>
      </c>
      <c r="J87" s="41" t="n"/>
      <c r="K87" s="42" t="n">
        <v>32.48</v>
      </c>
      <c r="L87" s="42" t="n">
        <v>17.46</v>
      </c>
      <c r="M87" s="42" t="n">
        <v>23.44</v>
      </c>
      <c r="N87" s="42" t="n">
        <v>0.7</v>
      </c>
      <c r="O87" s="43" t="n">
        <v>0</v>
      </c>
      <c r="P87" s="42" t="n">
        <v>0.02</v>
      </c>
      <c r="Q87" s="42" t="n">
        <v>0.26</v>
      </c>
      <c r="R87" s="42" t="n">
        <v>0.73</v>
      </c>
      <c r="S87" s="44" t="n"/>
      <c r="T87" s="0" t="n"/>
      <c r="U87" s="0" t="n"/>
      <c r="V87" s="0" t="n"/>
      <c r="W87" s="0" t="n"/>
      <c r="X87" s="0" t="n"/>
      <c r="Y87" s="0" t="n"/>
      <c r="Z87" s="0" t="n"/>
      <c r="AA87" s="0" t="n"/>
      <c r="AB87" s="0" t="n"/>
      <c r="AC87" s="0" t="n"/>
      <c r="AD87" s="0" t="n"/>
      <c r="AE87" s="0" t="n"/>
      <c r="AF87" s="0" t="n"/>
      <c r="AG87" s="0" t="n"/>
      <c r="AH87" s="0" t="n"/>
      <c r="AI87" s="0" t="n"/>
    </row>
    <row customHeight="true" ht="18" outlineLevel="0" r="88">
      <c r="A88" s="40" t="n"/>
      <c r="B88" s="40" t="s">
        <v>51</v>
      </c>
      <c r="C88" s="41" t="s">
        <v>50</v>
      </c>
      <c r="D88" s="40" t="n">
        <v>30</v>
      </c>
      <c r="E88" s="42" t="n">
        <v>2.4</v>
      </c>
      <c r="F88" s="42" t="n">
        <v>1.68</v>
      </c>
      <c r="G88" s="42" t="n">
        <v>0.33</v>
      </c>
      <c r="H88" s="42" t="n">
        <v>14.82</v>
      </c>
      <c r="I88" s="42" t="n">
        <v>68.97</v>
      </c>
      <c r="J88" s="91" t="n"/>
      <c r="K88" s="42" t="n">
        <v>6.9</v>
      </c>
      <c r="L88" s="42" t="n">
        <v>7.5</v>
      </c>
      <c r="M88" s="42" t="n">
        <v>31.8</v>
      </c>
      <c r="N88" s="42" t="n">
        <v>0.93</v>
      </c>
      <c r="O88" s="43" t="n">
        <v>0</v>
      </c>
      <c r="P88" s="42" t="n">
        <v>0.03</v>
      </c>
      <c r="Q88" s="43" t="n">
        <v>0</v>
      </c>
      <c r="R88" s="43" t="n">
        <v>0</v>
      </c>
      <c r="S88" s="44" t="n"/>
    </row>
    <row customHeight="true" ht="18" outlineLevel="0" r="89">
      <c r="A89" s="40" t="n"/>
      <c r="B89" s="40" t="s">
        <v>71</v>
      </c>
      <c r="C89" s="48" t="s">
        <v>52</v>
      </c>
      <c r="D89" s="40" t="n">
        <v>30</v>
      </c>
      <c r="E89" s="39" t="n">
        <v>2.88</v>
      </c>
      <c r="F89" s="42" t="n">
        <v>2.37</v>
      </c>
      <c r="G89" s="42" t="n">
        <v>0.3</v>
      </c>
      <c r="H89" s="42" t="n">
        <v>14.49</v>
      </c>
      <c r="I89" s="42" t="n">
        <v>70.14</v>
      </c>
      <c r="J89" s="41" t="n"/>
      <c r="K89" s="42" t="n">
        <v>6.9</v>
      </c>
      <c r="L89" s="42" t="n">
        <v>9.9</v>
      </c>
      <c r="M89" s="42" t="n">
        <v>26.1</v>
      </c>
      <c r="N89" s="42" t="n">
        <v>0.33</v>
      </c>
      <c r="O89" s="43" t="n">
        <v>0</v>
      </c>
      <c r="P89" s="42" t="n">
        <v>0.03</v>
      </c>
      <c r="Q89" s="43" t="n">
        <v>0</v>
      </c>
      <c r="R89" s="43" t="n">
        <v>0</v>
      </c>
      <c r="S89" s="44" t="n"/>
    </row>
    <row customHeight="true" ht="18" outlineLevel="0" r="90">
      <c r="A90" s="33" t="s">
        <v>43</v>
      </c>
      <c r="B90" s="51" t="s"/>
      <c r="C90" s="52" t="s"/>
      <c r="D90" s="33" t="n">
        <v>760</v>
      </c>
      <c r="E90" s="72" t="n">
        <f aca="false" ca="false" dt2D="false" dtr="false" t="normal">SUM(E83:E89)</f>
        <v>96.6</v>
      </c>
      <c r="F90" s="72" t="n">
        <f aca="false" ca="false" dt2D="false" dtr="false" t="normal">SUM(F83:F89)</f>
        <v>25.950000000000003</v>
      </c>
      <c r="G90" s="72" t="n">
        <f aca="false" ca="false" dt2D="false" dtr="false" t="normal">SUM(G83:G89)</f>
        <v>31.92</v>
      </c>
      <c r="H90" s="72" t="n">
        <f aca="false" ca="false" dt2D="false" dtr="false" t="normal">SUM(H83:H89)</f>
        <v>131.02</v>
      </c>
      <c r="I90" s="72" t="n">
        <f aca="false" ca="false" dt2D="false" dtr="false" t="normal">SUM(I83:I89)</f>
        <v>915.8100000000001</v>
      </c>
      <c r="J90" s="72" t="n">
        <f aca="false" ca="false" dt2D="false" dtr="false" t="normal">SUM(J83:J89)</f>
        <v>0</v>
      </c>
      <c r="K90" s="72" t="n">
        <f aca="false" ca="false" dt2D="false" dtr="false" t="normal">SUM(K83:K89)</f>
        <v>262.68</v>
      </c>
      <c r="L90" s="72" t="n">
        <f aca="false" ca="false" dt2D="false" dtr="false" t="normal">SUM(L83:L89)</f>
        <v>106.76000000000002</v>
      </c>
      <c r="M90" s="72" t="n">
        <f aca="false" ca="false" dt2D="false" dtr="false" t="normal">SUM(M83:M89)</f>
        <v>317.04</v>
      </c>
      <c r="N90" s="72" t="n">
        <f aca="false" ca="false" dt2D="false" dtr="false" t="normal">SUM(N83:N89)</f>
        <v>5.359999999999999</v>
      </c>
      <c r="O90" s="72" t="n">
        <f aca="false" ca="false" dt2D="false" dtr="false" t="normal">SUM(O83:O89)</f>
        <v>27.4</v>
      </c>
      <c r="P90" s="72" t="n">
        <f aca="false" ca="false" dt2D="false" dtr="false" t="normal">SUM(P83:P89)</f>
        <v>16.98</v>
      </c>
      <c r="Q90" s="72" t="n">
        <f aca="false" ca="false" dt2D="false" dtr="false" t="normal">SUM(Q83:Q89)</f>
        <v>1.56</v>
      </c>
      <c r="R90" s="72" t="n">
        <f aca="false" ca="false" dt2D="false" dtr="false" t="normal">SUM(R83:R89)</f>
        <v>68.93</v>
      </c>
    </row>
    <row customHeight="true" ht="18" outlineLevel="0" r="91">
      <c r="A91" s="69" t="s">
        <v>53</v>
      </c>
      <c r="B91" s="70" t="s"/>
      <c r="C91" s="70" t="s"/>
      <c r="D91" s="71" t="s"/>
      <c r="E91" s="72" t="n">
        <f aca="false" ca="false" dt2D="false" dtr="false" t="normal">E79+E90</f>
        <v>141.56</v>
      </c>
      <c r="F91" s="72" t="n">
        <f aca="false" ca="false" dt2D="false" dtr="false" t="normal">F79+F90</f>
        <v>45.260000000000005</v>
      </c>
      <c r="G91" s="72" t="n">
        <f aca="false" ca="false" dt2D="false" dtr="false" t="normal">G79+G90</f>
        <v>48.17</v>
      </c>
      <c r="H91" s="72" t="n">
        <f aca="false" ca="false" dt2D="false" dtr="false" t="normal">H79+H90</f>
        <v>235</v>
      </c>
      <c r="I91" s="72" t="n">
        <f aca="false" ca="false" dt2D="false" dtr="false" t="normal">I79+I90</f>
        <v>1552.31</v>
      </c>
      <c r="J91" s="72" t="n">
        <f aca="false" ca="false" dt2D="false" dtr="false" t="normal">J79+J90</f>
        <v>0</v>
      </c>
      <c r="K91" s="72" t="n">
        <f aca="false" ca="false" dt2D="false" dtr="false" t="normal">K79+K90</f>
        <v>509.48</v>
      </c>
      <c r="L91" s="72" t="n">
        <f aca="false" ca="false" dt2D="false" dtr="false" t="normal">L79+L90</f>
        <v>174.66000000000003</v>
      </c>
      <c r="M91" s="72" t="n">
        <f aca="false" ca="false" dt2D="false" dtr="false" t="normal">M79+M90</f>
        <v>654.3399999999999</v>
      </c>
      <c r="N91" s="72" t="n">
        <f aca="false" ca="false" dt2D="false" dtr="false" t="normal">N79+N90</f>
        <v>9.98</v>
      </c>
      <c r="O91" s="72" t="n">
        <f aca="false" ca="false" dt2D="false" dtr="false" t="normal">O79+O90</f>
        <v>164.1</v>
      </c>
      <c r="P91" s="72" t="n">
        <f aca="false" ca="false" dt2D="false" dtr="false" t="normal">P79+P90</f>
        <v>17.23</v>
      </c>
      <c r="Q91" s="72" t="n">
        <f aca="false" ca="false" dt2D="false" dtr="false" t="normal">Q79+Q90</f>
        <v>1.94</v>
      </c>
      <c r="R91" s="72" t="n">
        <f aca="false" ca="false" dt2D="false" dtr="false" t="normal">R79+R90</f>
        <v>70.33000000000001</v>
      </c>
    </row>
    <row outlineLevel="0" r="92">
      <c r="A92" s="73" t="n"/>
      <c r="B92" s="73" t="n"/>
      <c r="C92" s="73" t="n"/>
      <c r="D92" s="73" t="n"/>
      <c r="E92" s="95" t="n"/>
      <c r="F92" s="74" t="n"/>
      <c r="G92" s="74" t="n"/>
      <c r="H92" s="76" t="n"/>
      <c r="I92" s="76" t="n"/>
      <c r="J92" s="77" t="n"/>
      <c r="K92" s="95" t="n"/>
      <c r="L92" s="95" t="n"/>
      <c r="M92" s="95" t="n"/>
      <c r="N92" s="95" t="n"/>
      <c r="O92" s="74" t="n"/>
      <c r="P92" s="74" t="n"/>
      <c r="Q92" s="95" t="n"/>
      <c r="R92" s="74" t="n"/>
    </row>
    <row outlineLevel="0" r="93">
      <c r="A93" s="73" t="n"/>
      <c r="B93" s="73" t="n"/>
      <c r="C93" s="73" t="n"/>
      <c r="D93" s="73" t="n"/>
      <c r="E93" s="95" t="n"/>
      <c r="F93" s="74" t="n"/>
      <c r="G93" s="74" t="n"/>
      <c r="H93" s="76" t="n"/>
      <c r="I93" s="76" t="n"/>
      <c r="J93" s="77" t="n"/>
      <c r="K93" s="95" t="n"/>
      <c r="L93" s="95" t="n"/>
      <c r="M93" s="95" t="n"/>
      <c r="N93" s="95" t="n"/>
      <c r="O93" s="74" t="n"/>
      <c r="P93" s="74" t="n"/>
      <c r="Q93" s="95" t="n"/>
      <c r="R93" s="74" t="n"/>
    </row>
    <row outlineLevel="0" r="94">
      <c r="A94" s="73" t="n"/>
      <c r="B94" s="73" t="n"/>
      <c r="C94" s="73" t="n"/>
      <c r="D94" s="73" t="n"/>
      <c r="E94" s="95" t="n"/>
      <c r="F94" s="74" t="n"/>
      <c r="G94" s="74" t="n"/>
      <c r="H94" s="76" t="n"/>
      <c r="I94" s="76" t="n"/>
      <c r="J94" s="77" t="n"/>
      <c r="K94" s="95" t="n"/>
      <c r="L94" s="95" t="n"/>
      <c r="M94" s="95" t="n"/>
      <c r="N94" s="95" t="n"/>
      <c r="O94" s="74" t="n"/>
      <c r="P94" s="74" t="n"/>
      <c r="Q94" s="95" t="n"/>
      <c r="R94" s="74" t="n"/>
    </row>
    <row customHeight="true" ht="18" outlineLevel="0" r="95">
      <c r="A95" s="1" t="s">
        <v>0</v>
      </c>
      <c r="B95" s="1" t="s"/>
      <c r="C95" s="1" t="s"/>
      <c r="D95" s="73" t="n"/>
      <c r="E95" s="95" t="n"/>
      <c r="F95" s="74" t="n"/>
      <c r="G95" s="74" t="n"/>
      <c r="H95" s="76" t="n"/>
      <c r="I95" s="76" t="n"/>
      <c r="J95" s="77" t="n"/>
      <c r="K95" s="78" t="s">
        <v>85</v>
      </c>
      <c r="L95" s="78" t="s"/>
      <c r="M95" s="78" t="s"/>
      <c r="N95" s="78" t="s"/>
      <c r="O95" s="78" t="s"/>
      <c r="P95" s="78" t="s"/>
      <c r="Q95" s="78" t="s"/>
      <c r="R95" s="78" t="s"/>
    </row>
    <row outlineLevel="0" r="96">
      <c r="A96" s="3" t="s">
        <v>2</v>
      </c>
      <c r="B96" s="3" t="s"/>
      <c r="C96" s="3" t="s"/>
      <c r="D96" s="73" t="n"/>
      <c r="E96" s="95" t="n"/>
      <c r="F96" s="74" t="n"/>
      <c r="G96" s="74" t="n"/>
      <c r="H96" s="76" t="n"/>
      <c r="I96" s="109" t="s">
        <v>3</v>
      </c>
      <c r="J96" s="109" t="s"/>
      <c r="K96" s="109" t="s"/>
      <c r="L96" s="109" t="s"/>
      <c r="M96" s="109" t="s"/>
      <c r="N96" s="109" t="s"/>
      <c r="O96" s="109" t="s"/>
      <c r="P96" s="109" t="s"/>
      <c r="Q96" s="109" t="s"/>
      <c r="R96" s="109" t="s"/>
    </row>
    <row outlineLevel="0" r="97">
      <c r="A97" s="9" t="s">
        <v>86</v>
      </c>
      <c r="B97" s="9" t="s"/>
      <c r="C97" s="9" t="s"/>
      <c r="D97" s="73" t="n"/>
      <c r="E97" s="95" t="n"/>
      <c r="F97" s="110" t="s">
        <v>87</v>
      </c>
      <c r="G97" s="110" t="s"/>
      <c r="H97" s="110" t="s"/>
      <c r="I97" s="110" t="s"/>
      <c r="J97" s="110" t="s"/>
      <c r="K97" s="110" t="s"/>
      <c r="L97" s="110" t="s"/>
      <c r="M97" s="110" t="s"/>
      <c r="N97" s="110" t="s"/>
      <c r="O97" s="110" t="s"/>
      <c r="P97" s="110" t="s"/>
      <c r="Q97" s="110" t="s"/>
      <c r="R97" s="110" t="s"/>
    </row>
    <row outlineLevel="0" r="98">
      <c r="A98" s="80" t="s">
        <v>6</v>
      </c>
      <c r="B98" s="80" t="s"/>
      <c r="C98" s="80" t="s"/>
      <c r="D98" s="73" t="n"/>
      <c r="E98" s="95" t="n"/>
      <c r="F98" s="74" t="n"/>
      <c r="G98" s="75" t="s">
        <v>88</v>
      </c>
      <c r="H98" s="81" t="s">
        <v>57</v>
      </c>
      <c r="I98" s="81" t="s"/>
      <c r="J98" s="81" t="s"/>
      <c r="K98" s="81" t="s"/>
      <c r="L98" s="81" t="s"/>
      <c r="M98" s="81" t="s"/>
      <c r="N98" s="81" t="s"/>
      <c r="O98" s="81" t="s"/>
      <c r="P98" s="81" t="s"/>
      <c r="Q98" s="81" t="s"/>
      <c r="R98" s="81" t="s"/>
    </row>
    <row customHeight="true" ht="16.5" outlineLevel="0" r="99">
      <c r="A99" s="14" t="s">
        <v>8</v>
      </c>
      <c r="B99" s="14" t="s"/>
      <c r="C99" s="14" t="s"/>
      <c r="D99" s="14" t="s"/>
      <c r="E99" s="14" t="s"/>
      <c r="F99" s="14" t="s"/>
      <c r="G99" s="14" t="s"/>
      <c r="H99" s="14" t="s"/>
      <c r="I99" s="14" t="s"/>
      <c r="J99" s="14" t="s"/>
      <c r="K99" s="14" t="s"/>
      <c r="L99" s="14" t="s"/>
      <c r="M99" s="14" t="s"/>
      <c r="N99" s="14" t="s"/>
      <c r="O99" s="14" t="s"/>
      <c r="P99" s="14" t="s"/>
      <c r="Q99" s="14" t="s"/>
      <c r="R99" s="14" t="s"/>
    </row>
    <row ht="15.75" outlineLevel="0" r="100">
      <c r="A100" s="15" t="s">
        <v>9</v>
      </c>
      <c r="B100" s="15" t="s"/>
      <c r="C100" s="15" t="s"/>
      <c r="D100" s="15" t="s"/>
      <c r="E100" s="15" t="s"/>
      <c r="F100" s="15" t="s"/>
      <c r="G100" s="15" t="s"/>
      <c r="H100" s="15" t="s"/>
      <c r="I100" s="15" t="s"/>
      <c r="J100" s="15" t="s"/>
      <c r="K100" s="15" t="s"/>
      <c r="L100" s="15" t="s"/>
      <c r="M100" s="15" t="s"/>
      <c r="N100" s="15" t="s"/>
      <c r="O100" s="15" t="s"/>
      <c r="P100" s="15" t="s"/>
      <c r="Q100" s="15" t="s"/>
      <c r="R100" s="15" t="s"/>
    </row>
    <row ht="15.75" outlineLevel="0" r="101">
      <c r="A101" s="16" t="s">
        <v>10</v>
      </c>
      <c r="B101" s="16" t="s"/>
      <c r="C101" s="16" t="s"/>
      <c r="D101" s="16" t="s"/>
      <c r="E101" s="16" t="s"/>
      <c r="F101" s="16" t="s"/>
      <c r="G101" s="16" t="s"/>
      <c r="H101" s="16" t="s"/>
      <c r="I101" s="16" t="s"/>
      <c r="J101" s="16" t="s"/>
      <c r="K101" s="16" t="s"/>
      <c r="L101" s="16" t="s"/>
      <c r="M101" s="16" t="s"/>
      <c r="N101" s="16" t="s"/>
      <c r="O101" s="16" t="s"/>
      <c r="P101" s="16" t="s"/>
      <c r="Q101" s="16" t="s"/>
      <c r="R101" s="16" t="s"/>
    </row>
    <row customHeight="true" ht="18" outlineLevel="0" r="102">
      <c r="A102" s="82" t="s">
        <v>89</v>
      </c>
      <c r="B102" s="83" t="s"/>
      <c r="C102" s="83" t="s"/>
      <c r="D102" s="83" t="s"/>
      <c r="E102" s="83" t="s"/>
      <c r="F102" s="83" t="s"/>
      <c r="G102" s="83" t="s"/>
      <c r="H102" s="83" t="s"/>
      <c r="I102" s="83" t="s"/>
      <c r="J102" s="83" t="s"/>
      <c r="K102" s="83" t="s"/>
      <c r="L102" s="83" t="s"/>
      <c r="M102" s="83" t="s"/>
      <c r="N102" s="83" t="s"/>
      <c r="O102" s="83" t="s"/>
      <c r="P102" s="83" t="s"/>
      <c r="Q102" s="83" t="s"/>
      <c r="R102" s="84" t="s"/>
    </row>
    <row customHeight="true" ht="18" outlineLevel="0" r="103">
      <c r="A103" s="20" t="s">
        <v>12</v>
      </c>
      <c r="B103" s="21" t="s"/>
      <c r="C103" s="21" t="s"/>
      <c r="D103" s="21" t="s"/>
      <c r="E103" s="21" t="s"/>
      <c r="F103" s="21" t="s"/>
      <c r="G103" s="21" t="s"/>
      <c r="H103" s="21" t="s"/>
      <c r="I103" s="21" t="s"/>
      <c r="J103" s="21" t="s"/>
      <c r="K103" s="21" t="s"/>
      <c r="L103" s="21" t="s"/>
      <c r="M103" s="21" t="s"/>
      <c r="N103" s="21" t="s"/>
      <c r="O103" s="21" t="s"/>
      <c r="P103" s="21" t="s"/>
      <c r="Q103" s="21" t="s"/>
      <c r="R103" s="22" t="s"/>
    </row>
    <row customHeight="true" ht="26.4500007629395" outlineLevel="0" r="104">
      <c r="A104" s="23" t="s">
        <v>13</v>
      </c>
      <c r="B104" s="24" t="s">
        <v>14</v>
      </c>
      <c r="C104" s="23" t="s">
        <v>15</v>
      </c>
      <c r="D104" s="24" t="s">
        <v>16</v>
      </c>
      <c r="E104" s="24" t="s">
        <v>17</v>
      </c>
      <c r="F104" s="23" t="s">
        <v>18</v>
      </c>
      <c r="G104" s="23" t="s">
        <v>19</v>
      </c>
      <c r="H104" s="23" t="s">
        <v>20</v>
      </c>
      <c r="I104" s="24" t="s">
        <v>21</v>
      </c>
      <c r="J104" s="26" t="n"/>
      <c r="K104" s="27" t="s">
        <v>22</v>
      </c>
      <c r="L104" s="27" t="n"/>
      <c r="M104" s="27" t="n"/>
      <c r="N104" s="27" t="n"/>
      <c r="O104" s="24" t="s">
        <v>23</v>
      </c>
      <c r="P104" s="28" t="s"/>
      <c r="Q104" s="28" t="s"/>
      <c r="R104" s="29" t="s"/>
    </row>
    <row customHeight="true" ht="12.6000003814697" outlineLevel="0" r="105">
      <c r="A105" s="30" t="s"/>
      <c r="B105" s="31" t="s"/>
      <c r="C105" s="30" t="s"/>
      <c r="D105" s="31" t="s"/>
      <c r="E105" s="31" t="s"/>
      <c r="F105" s="30" t="s"/>
      <c r="G105" s="30" t="s"/>
      <c r="H105" s="30" t="s"/>
      <c r="I105" s="31" t="s"/>
      <c r="J105" s="26" t="n"/>
      <c r="K105" s="24" t="s">
        <v>24</v>
      </c>
      <c r="L105" s="33" t="s">
        <v>25</v>
      </c>
      <c r="M105" s="33" t="s">
        <v>26</v>
      </c>
      <c r="N105" s="33" t="s">
        <v>27</v>
      </c>
      <c r="O105" s="33" t="s">
        <v>28</v>
      </c>
      <c r="P105" s="33" t="s">
        <v>29</v>
      </c>
      <c r="Q105" s="33" t="s">
        <v>30</v>
      </c>
      <c r="R105" s="33" t="s">
        <v>31</v>
      </c>
    </row>
    <row customHeight="true" hidden="false" ht="23.2001953125" outlineLevel="0" r="106">
      <c r="A106" s="35" t="n">
        <v>175</v>
      </c>
      <c r="B106" s="35" t="s">
        <v>32</v>
      </c>
      <c r="C106" s="36" t="s">
        <v>33</v>
      </c>
      <c r="D106" s="37" t="s">
        <v>34</v>
      </c>
      <c r="E106" s="38" t="n">
        <v>23.67</v>
      </c>
      <c r="F106" s="37" t="n">
        <v>4.25</v>
      </c>
      <c r="G106" s="38" t="n">
        <v>9.2</v>
      </c>
      <c r="H106" s="37" t="n">
        <v>38.15</v>
      </c>
      <c r="I106" s="37" t="n">
        <v>253.18</v>
      </c>
      <c r="J106" s="37" t="n">
        <v>195</v>
      </c>
      <c r="K106" s="38" t="n">
        <v>124.66</v>
      </c>
      <c r="L106" s="38" t="n">
        <v>34.68</v>
      </c>
      <c r="M106" s="38" t="n">
        <v>146.04</v>
      </c>
      <c r="N106" s="38" t="n">
        <v>0.78</v>
      </c>
      <c r="O106" s="37" t="n">
        <v>51.06</v>
      </c>
      <c r="P106" s="38" t="n">
        <v>0.1</v>
      </c>
      <c r="Q106" s="37" t="n">
        <v>0.54</v>
      </c>
      <c r="R106" s="39" t="n">
        <v>0.9</v>
      </c>
      <c r="S106" s="0" t="n"/>
      <c r="T106" s="0" t="n"/>
      <c r="U106" s="0" t="n"/>
      <c r="V106" s="0" t="n"/>
      <c r="W106" s="0" t="n"/>
      <c r="X106" s="0" t="n"/>
      <c r="Y106" s="0" t="n"/>
      <c r="Z106" s="0" t="n"/>
      <c r="AA106" s="0" t="n"/>
      <c r="AB106" s="0" t="n"/>
      <c r="AC106" s="0" t="n"/>
      <c r="AD106" s="0" t="n"/>
      <c r="AE106" s="0" t="n"/>
      <c r="AF106" s="0" t="n"/>
      <c r="AG106" s="0" t="n"/>
      <c r="AH106" s="0" t="n"/>
      <c r="AI106" s="0" t="n"/>
    </row>
    <row customHeight="true" ht="17.25" outlineLevel="0" r="107">
      <c r="A107" s="99" t="n"/>
      <c r="B107" s="40" t="s">
        <v>35</v>
      </c>
      <c r="C107" s="88" t="s">
        <v>61</v>
      </c>
      <c r="D107" s="40" t="n">
        <v>75</v>
      </c>
      <c r="E107" s="42" t="n">
        <v>6.72</v>
      </c>
      <c r="F107" s="42" t="n">
        <v>9.48</v>
      </c>
      <c r="G107" s="42" t="n">
        <v>1.6</v>
      </c>
      <c r="H107" s="42" t="n">
        <v>57.6</v>
      </c>
      <c r="I107" s="42" t="n">
        <v>280.5</v>
      </c>
      <c r="J107" s="102" t="n"/>
      <c r="K107" s="42" t="n">
        <v>27.6</v>
      </c>
      <c r="L107" s="42" t="n">
        <v>39.6</v>
      </c>
      <c r="M107" s="42" t="n">
        <v>104.4</v>
      </c>
      <c r="N107" s="42" t="n">
        <v>1.32</v>
      </c>
      <c r="O107" s="43" t="n">
        <v>0</v>
      </c>
      <c r="P107" s="42" t="n">
        <v>0.12</v>
      </c>
      <c r="Q107" s="42" t="n">
        <v>0.3</v>
      </c>
      <c r="R107" s="42" t="n">
        <v>0.3</v>
      </c>
      <c r="S107" s="0" t="n"/>
      <c r="T107" s="0" t="n"/>
      <c r="U107" s="0" t="n"/>
      <c r="V107" s="0" t="n"/>
      <c r="W107" s="0" t="n"/>
      <c r="X107" s="0" t="n"/>
      <c r="Y107" s="0" t="n"/>
      <c r="Z107" s="0" t="n"/>
      <c r="AA107" s="0" t="n"/>
      <c r="AB107" s="0" t="n"/>
      <c r="AC107" s="0" t="n"/>
      <c r="AD107" s="0" t="n"/>
      <c r="AE107" s="0" t="n"/>
      <c r="AF107" s="0" t="n"/>
      <c r="AG107" s="0" t="n"/>
      <c r="AH107" s="0" t="n"/>
      <c r="AI107" s="0" t="n"/>
      <c r="AJ107" s="0" t="n"/>
      <c r="AK107" s="0" t="n"/>
      <c r="AL107" s="0" t="n"/>
      <c r="AM107" s="0" t="n"/>
      <c r="AN107" s="0" t="n"/>
      <c r="AO107" s="0" t="n"/>
      <c r="AP107" s="0" t="n"/>
      <c r="AQ107" s="0" t="n"/>
      <c r="AR107" s="0" t="n"/>
      <c r="AS107" s="0" t="n"/>
      <c r="AT107" s="0" t="n"/>
      <c r="AU107" s="0" t="n"/>
      <c r="AV107" s="0" t="n"/>
      <c r="AW107" s="0" t="n"/>
    </row>
    <row customHeight="true" ht="17.25" outlineLevel="0" r="108">
      <c r="A108" s="45" t="n">
        <v>15</v>
      </c>
      <c r="B108" s="40" t="s">
        <v>37</v>
      </c>
      <c r="C108" s="41" t="s">
        <v>38</v>
      </c>
      <c r="D108" s="40" t="n">
        <v>20</v>
      </c>
      <c r="E108" s="42" t="n">
        <v>21.76</v>
      </c>
      <c r="F108" s="39" t="n">
        <v>4.64</v>
      </c>
      <c r="G108" s="39" t="n">
        <v>5.9</v>
      </c>
      <c r="H108" s="46" t="n">
        <v>0</v>
      </c>
      <c r="I108" s="39" t="n">
        <v>71.66</v>
      </c>
      <c r="J108" s="47" t="n"/>
      <c r="K108" s="39" t="n">
        <v>176</v>
      </c>
      <c r="L108" s="39" t="n">
        <v>7</v>
      </c>
      <c r="M108" s="39" t="n">
        <v>100</v>
      </c>
      <c r="N108" s="39" t="n">
        <v>0.2</v>
      </c>
      <c r="O108" s="39" t="n">
        <v>52</v>
      </c>
      <c r="P108" s="46" t="n">
        <v>0</v>
      </c>
      <c r="Q108" s="46" t="n">
        <v>0</v>
      </c>
      <c r="R108" s="46" t="n">
        <v>0</v>
      </c>
      <c r="S108" s="56" t="n"/>
      <c r="T108" s="0" t="n"/>
      <c r="U108" s="0" t="n"/>
      <c r="V108" s="0" t="n"/>
      <c r="W108" s="0" t="n"/>
      <c r="X108" s="0" t="n"/>
      <c r="Y108" s="0" t="n"/>
      <c r="Z108" s="0" t="n"/>
      <c r="AA108" s="0" t="n"/>
      <c r="AB108" s="0" t="n"/>
      <c r="AC108" s="0" t="n"/>
      <c r="AD108" s="0" t="n"/>
      <c r="AE108" s="0" t="n"/>
      <c r="AF108" s="0" t="n"/>
      <c r="AG108" s="0" t="n"/>
      <c r="AH108" s="0" t="n"/>
      <c r="AI108" s="0" t="n"/>
    </row>
    <row customHeight="true" ht="18" outlineLevel="0" r="109">
      <c r="A109" s="40" t="n">
        <v>376</v>
      </c>
      <c r="B109" s="40" t="s">
        <v>41</v>
      </c>
      <c r="C109" s="48" t="s">
        <v>62</v>
      </c>
      <c r="D109" s="40" t="n">
        <v>200</v>
      </c>
      <c r="E109" s="42" t="n">
        <v>1.9</v>
      </c>
      <c r="F109" s="42" t="n">
        <v>0.1</v>
      </c>
      <c r="G109" s="43" t="n">
        <v>0</v>
      </c>
      <c r="H109" s="42" t="n">
        <v>15</v>
      </c>
      <c r="I109" s="42" t="n">
        <v>60</v>
      </c>
      <c r="J109" s="64" t="n"/>
      <c r="K109" s="42" t="n">
        <v>5</v>
      </c>
      <c r="L109" s="43" t="n">
        <v>0</v>
      </c>
      <c r="M109" s="43" t="n">
        <v>0</v>
      </c>
      <c r="N109" s="42" t="n">
        <v>2</v>
      </c>
      <c r="O109" s="43" t="n">
        <v>0</v>
      </c>
      <c r="P109" s="43" t="n">
        <v>0</v>
      </c>
      <c r="Q109" s="43" t="n">
        <v>0</v>
      </c>
      <c r="R109" s="46" t="n">
        <v>0</v>
      </c>
    </row>
    <row customHeight="true" ht="18" outlineLevel="0" r="110">
      <c r="A110" s="33" t="s">
        <v>43</v>
      </c>
      <c r="B110" s="51" t="s"/>
      <c r="C110" s="52" t="s"/>
      <c r="D110" s="33" t="n">
        <v>500</v>
      </c>
      <c r="E110" s="72" t="n">
        <f aca="false" ca="false" dt2D="false" dtr="false" t="normal">SUM(E106:E109)</f>
        <v>54.050000000000004</v>
      </c>
      <c r="F110" s="72" t="n">
        <f aca="false" ca="false" dt2D="false" dtr="false" t="normal">SUM(F106:F109)</f>
        <v>18.470000000000002</v>
      </c>
      <c r="G110" s="72" t="n">
        <f aca="false" ca="false" dt2D="false" dtr="false" t="normal">SUM(G106:G109)</f>
        <v>16.7</v>
      </c>
      <c r="H110" s="72" t="n">
        <f aca="false" ca="false" dt2D="false" dtr="false" t="normal">SUM(H106:H109)</f>
        <v>110.75</v>
      </c>
      <c r="I110" s="72" t="n">
        <f aca="false" ca="false" dt2D="false" dtr="false" t="normal">SUM(I106:I109)</f>
        <v>665.34</v>
      </c>
      <c r="J110" s="72" t="n">
        <f aca="false" ca="false" dt2D="false" dtr="false" t="normal">SUM(J106:J109)</f>
        <v>195</v>
      </c>
      <c r="K110" s="72" t="n">
        <f aca="false" ca="false" dt2D="false" dtr="false" t="normal">SUM(K106:K109)</f>
        <v>333.26</v>
      </c>
      <c r="L110" s="72" t="n">
        <f aca="false" ca="false" dt2D="false" dtr="false" t="normal">SUM(L106:L109)</f>
        <v>81.28</v>
      </c>
      <c r="M110" s="72" t="n">
        <f aca="false" ca="false" dt2D="false" dtr="false" t="normal">SUM(M106:M109)</f>
        <v>350.44</v>
      </c>
      <c r="N110" s="72" t="n">
        <f aca="false" ca="false" dt2D="false" dtr="false" t="normal">SUM(N106:N109)</f>
        <v>4.300000000000001</v>
      </c>
      <c r="O110" s="72" t="n">
        <f aca="false" ca="false" dt2D="false" dtr="false" t="normal">SUM(O106:O109)</f>
        <v>103.06</v>
      </c>
      <c r="P110" s="72" t="n">
        <f aca="false" ca="false" dt2D="false" dtr="false" t="normal">SUM(P106:P109)</f>
        <v>0.22</v>
      </c>
      <c r="Q110" s="72" t="n">
        <f aca="false" ca="false" dt2D="false" dtr="false" t="normal">SUM(Q106:Q109)</f>
        <v>0.8400000000000001</v>
      </c>
      <c r="R110" s="72" t="n">
        <f aca="false" ca="false" dt2D="false" dtr="false" t="normal">SUM(R106:R109)</f>
        <v>1.2</v>
      </c>
    </row>
    <row customHeight="true" ht="18" outlineLevel="0" r="111">
      <c r="A111" s="20" t="s">
        <v>44</v>
      </c>
      <c r="B111" s="21" t="s"/>
      <c r="C111" s="21" t="s"/>
      <c r="D111" s="21" t="s"/>
      <c r="E111" s="21" t="s"/>
      <c r="F111" s="21" t="s"/>
      <c r="G111" s="21" t="s"/>
      <c r="H111" s="21" t="s"/>
      <c r="I111" s="21" t="s"/>
      <c r="J111" s="21" t="s"/>
      <c r="K111" s="21" t="s"/>
      <c r="L111" s="21" t="s"/>
      <c r="M111" s="21" t="s"/>
      <c r="N111" s="21" t="s"/>
      <c r="O111" s="21" t="s"/>
      <c r="P111" s="21" t="s"/>
      <c r="Q111" s="21" t="s"/>
      <c r="R111" s="22" t="s"/>
    </row>
    <row customHeight="true" ht="18" outlineLevel="0" r="112">
      <c r="A112" s="23" t="n"/>
      <c r="B112" s="24" t="s">
        <v>14</v>
      </c>
      <c r="C112" s="23" t="s">
        <v>15</v>
      </c>
      <c r="D112" s="24" t="s">
        <v>16</v>
      </c>
      <c r="E112" s="24" t="s">
        <v>17</v>
      </c>
      <c r="F112" s="23" t="s">
        <v>18</v>
      </c>
      <c r="G112" s="23" t="s">
        <v>19</v>
      </c>
      <c r="H112" s="23" t="s">
        <v>20</v>
      </c>
      <c r="I112" s="24" t="s">
        <v>21</v>
      </c>
      <c r="J112" s="26" t="n"/>
      <c r="K112" s="27" t="s">
        <v>22</v>
      </c>
      <c r="L112" s="27" t="n"/>
      <c r="M112" s="27" t="n"/>
      <c r="N112" s="27" t="n"/>
      <c r="O112" s="24" t="s">
        <v>23</v>
      </c>
      <c r="P112" s="28" t="s"/>
      <c r="Q112" s="28" t="s"/>
      <c r="R112" s="29" t="s"/>
    </row>
    <row customHeight="true" ht="15" outlineLevel="0" r="113">
      <c r="A113" s="30" t="s"/>
      <c r="B113" s="31" t="s"/>
      <c r="C113" s="30" t="s"/>
      <c r="D113" s="31" t="s"/>
      <c r="E113" s="31" t="s"/>
      <c r="F113" s="30" t="s"/>
      <c r="G113" s="30" t="s"/>
      <c r="H113" s="30" t="s"/>
      <c r="I113" s="31" t="s"/>
      <c r="J113" s="26" t="n"/>
      <c r="K113" s="24" t="s">
        <v>24</v>
      </c>
      <c r="L113" s="33" t="s">
        <v>25</v>
      </c>
      <c r="M113" s="33" t="s">
        <v>26</v>
      </c>
      <c r="N113" s="33" t="s">
        <v>27</v>
      </c>
      <c r="O113" s="33" t="s">
        <v>28</v>
      </c>
      <c r="P113" s="33" t="s">
        <v>29</v>
      </c>
      <c r="Q113" s="33" t="s">
        <v>30</v>
      </c>
      <c r="R113" s="33" t="s">
        <v>31</v>
      </c>
    </row>
    <row customHeight="true" ht="18" outlineLevel="0" r="114">
      <c r="A114" s="40" t="n">
        <v>45</v>
      </c>
      <c r="B114" s="40" t="s">
        <v>32</v>
      </c>
      <c r="C114" s="90" t="s">
        <v>63</v>
      </c>
      <c r="D114" s="40" t="n">
        <v>60</v>
      </c>
      <c r="E114" s="40" t="n">
        <v>5.68</v>
      </c>
      <c r="F114" s="42" t="n">
        <v>0.8</v>
      </c>
      <c r="G114" s="42" t="n">
        <v>2.8</v>
      </c>
      <c r="H114" s="42" t="n">
        <v>6.2</v>
      </c>
      <c r="I114" s="42" t="n">
        <v>52.8</v>
      </c>
      <c r="J114" s="64" t="n"/>
      <c r="K114" s="42" t="n">
        <v>22.4</v>
      </c>
      <c r="L114" s="42" t="n">
        <v>9.1</v>
      </c>
      <c r="M114" s="42" t="n">
        <v>16.6</v>
      </c>
      <c r="N114" s="42" t="n">
        <v>0.3</v>
      </c>
      <c r="O114" s="43" t="n">
        <v>0</v>
      </c>
      <c r="P114" s="43" t="n">
        <v>0</v>
      </c>
      <c r="Q114" s="43" t="n">
        <v>0</v>
      </c>
      <c r="R114" s="42" t="n">
        <v>19.5</v>
      </c>
      <c r="S114" s="0" t="n"/>
      <c r="T114" s="0" t="n"/>
      <c r="U114" s="0" t="n"/>
      <c r="V114" s="0" t="n"/>
      <c r="W114" s="0" t="n"/>
      <c r="X114" s="0" t="n"/>
      <c r="Y114" s="0" t="n"/>
      <c r="Z114" s="0" t="n"/>
      <c r="AA114" s="0" t="n"/>
      <c r="AB114" s="0" t="n"/>
      <c r="AC114" s="0" t="n"/>
      <c r="AD114" s="0" t="n"/>
      <c r="AE114" s="0" t="n"/>
      <c r="AF114" s="0" t="n"/>
      <c r="AG114" s="0" t="n"/>
      <c r="AH114" s="0" t="n"/>
      <c r="AI114" s="0" t="n"/>
      <c r="AJ114" s="0" t="n"/>
      <c r="AK114" s="0" t="n"/>
      <c r="AL114" s="0" t="n"/>
      <c r="AM114" s="0" t="n"/>
      <c r="AN114" s="0" t="n"/>
      <c r="AO114" s="0" t="n"/>
      <c r="AP114" s="0" t="n"/>
      <c r="AQ114" s="0" t="n"/>
      <c r="AR114" s="0" t="n"/>
      <c r="AS114" s="0" t="n"/>
      <c r="AT114" s="0" t="n"/>
      <c r="AU114" s="0" t="n"/>
      <c r="AV114" s="0" t="n"/>
      <c r="AW114" s="0" t="n"/>
    </row>
    <row customHeight="true" ht="18" outlineLevel="0" r="115">
      <c r="A115" s="40" t="n">
        <v>88</v>
      </c>
      <c r="B115" s="40" t="s">
        <v>35</v>
      </c>
      <c r="C115" s="63" t="s">
        <v>90</v>
      </c>
      <c r="D115" s="40" t="n">
        <v>200</v>
      </c>
      <c r="E115" s="42" t="n">
        <v>10.26</v>
      </c>
      <c r="F115" s="42" t="n">
        <v>1.6</v>
      </c>
      <c r="G115" s="42" t="n">
        <v>4.9</v>
      </c>
      <c r="H115" s="42" t="n">
        <v>11.5</v>
      </c>
      <c r="I115" s="42" t="n">
        <v>96.8</v>
      </c>
      <c r="J115" s="91" t="n"/>
      <c r="K115" s="42" t="n">
        <v>75.2</v>
      </c>
      <c r="L115" s="42" t="n">
        <v>14.7</v>
      </c>
      <c r="M115" s="42" t="n">
        <v>34.2</v>
      </c>
      <c r="N115" s="42" t="n">
        <v>1.025</v>
      </c>
      <c r="O115" s="42" t="n">
        <v>1</v>
      </c>
      <c r="P115" s="42" t="n">
        <v>5.5</v>
      </c>
      <c r="Q115" s="42" t="n">
        <v>0.946</v>
      </c>
      <c r="R115" s="42" t="n">
        <v>6.6</v>
      </c>
    </row>
    <row customHeight="true" ht="18" outlineLevel="0" r="116">
      <c r="A116" s="40" t="n">
        <v>282</v>
      </c>
      <c r="B116" s="40" t="s">
        <v>37</v>
      </c>
      <c r="C116" s="88" t="s">
        <v>91</v>
      </c>
      <c r="D116" s="34" t="s">
        <v>66</v>
      </c>
      <c r="E116" s="42" t="n">
        <v>65.5</v>
      </c>
      <c r="F116" s="42" t="n">
        <v>15.28</v>
      </c>
      <c r="G116" s="42" t="n">
        <v>18.46</v>
      </c>
      <c r="H116" s="40" t="n">
        <v>6.25</v>
      </c>
      <c r="I116" s="42" t="n">
        <v>268.36</v>
      </c>
      <c r="J116" s="41" t="n"/>
      <c r="K116" s="42" t="n">
        <v>19.6</v>
      </c>
      <c r="L116" s="42" t="n">
        <v>15.09</v>
      </c>
      <c r="M116" s="42" t="n">
        <v>223.38</v>
      </c>
      <c r="N116" s="42" t="n">
        <v>11.47</v>
      </c>
      <c r="O116" s="40" t="n">
        <v>6.48</v>
      </c>
      <c r="P116" s="42" t="n">
        <v>0.21</v>
      </c>
      <c r="Q116" s="42" t="n">
        <v>5.8</v>
      </c>
      <c r="R116" s="42" t="n">
        <v>15.5</v>
      </c>
    </row>
    <row customHeight="true" ht="18" outlineLevel="0" r="117">
      <c r="A117" s="40" t="n">
        <v>198</v>
      </c>
      <c r="B117" s="34" t="s">
        <v>39</v>
      </c>
      <c r="C117" s="90" t="s">
        <v>92</v>
      </c>
      <c r="D117" s="40" t="s">
        <v>93</v>
      </c>
      <c r="E117" s="42" t="n">
        <v>12.55</v>
      </c>
      <c r="F117" s="40" t="n">
        <v>13</v>
      </c>
      <c r="G117" s="42" t="n">
        <v>7.4</v>
      </c>
      <c r="H117" s="42" t="n">
        <v>42.4</v>
      </c>
      <c r="I117" s="42" t="n">
        <v>287.9</v>
      </c>
      <c r="J117" s="111" t="n"/>
      <c r="K117" s="42" t="n">
        <v>84.5</v>
      </c>
      <c r="L117" s="42" t="n">
        <v>0</v>
      </c>
      <c r="M117" s="42" t="n">
        <v>0</v>
      </c>
      <c r="N117" s="42" t="n">
        <v>5</v>
      </c>
      <c r="O117" s="43" t="n">
        <v>0</v>
      </c>
      <c r="P117" s="42" t="n">
        <v>0.02</v>
      </c>
      <c r="Q117" s="42" t="n">
        <v>0</v>
      </c>
      <c r="R117" s="42" t="n">
        <v>0.2</v>
      </c>
      <c r="S117" s="56" t="n"/>
      <c r="T117" s="0" t="n"/>
      <c r="U117" s="0" t="n"/>
      <c r="V117" s="0" t="n"/>
      <c r="W117" s="0" t="n"/>
      <c r="X117" s="0" t="n"/>
      <c r="Y117" s="0" t="n"/>
      <c r="Z117" s="0" t="n"/>
      <c r="AA117" s="0" t="n"/>
      <c r="AB117" s="0" t="n"/>
      <c r="AC117" s="0" t="n"/>
      <c r="AD117" s="0" t="n"/>
      <c r="AE117" s="0" t="n"/>
      <c r="AF117" s="0" t="n"/>
      <c r="AG117" s="0" t="n"/>
      <c r="AH117" s="0" t="n"/>
      <c r="AI117" s="0" t="n"/>
      <c r="AJ117" s="0" t="n"/>
      <c r="AK117" s="0" t="n"/>
      <c r="AL117" s="0" t="n"/>
      <c r="AM117" s="0" t="n"/>
      <c r="AN117" s="0" t="n"/>
      <c r="AO117" s="0" t="n"/>
      <c r="AP117" s="0" t="n"/>
      <c r="AQ117" s="0" t="n"/>
      <c r="AR117" s="0" t="n"/>
      <c r="AS117" s="0" t="n"/>
      <c r="AT117" s="0" t="n"/>
      <c r="AU117" s="0" t="n"/>
      <c r="AV117" s="0" t="n"/>
      <c r="AW117" s="0" t="n"/>
    </row>
    <row customHeight="true" ht="18" outlineLevel="0" r="118">
      <c r="A118" s="40" t="n">
        <v>1041</v>
      </c>
      <c r="B118" s="40" t="s">
        <v>41</v>
      </c>
      <c r="C118" s="63" t="s">
        <v>94</v>
      </c>
      <c r="D118" s="40" t="n">
        <v>200</v>
      </c>
      <c r="E118" s="42" t="n">
        <v>8.14</v>
      </c>
      <c r="F118" s="42" t="n">
        <v>0.1</v>
      </c>
      <c r="G118" s="43" t="n">
        <v>0</v>
      </c>
      <c r="H118" s="42" t="n">
        <v>27.1</v>
      </c>
      <c r="I118" s="42" t="n">
        <v>108.6</v>
      </c>
      <c r="J118" s="93" t="n"/>
      <c r="K118" s="42" t="n">
        <v>23.52</v>
      </c>
      <c r="L118" s="42" t="n">
        <v>0</v>
      </c>
      <c r="M118" s="111" t="n">
        <v>0</v>
      </c>
      <c r="N118" s="42" t="n">
        <v>0.24</v>
      </c>
      <c r="O118" s="112" t="n">
        <v>0</v>
      </c>
      <c r="P118" s="111" t="n">
        <v>0.03</v>
      </c>
      <c r="Q118" s="111" t="n">
        <v>0</v>
      </c>
      <c r="R118" s="111" t="n">
        <v>12.9</v>
      </c>
      <c r="S118" s="44" t="n"/>
    </row>
    <row customHeight="true" ht="18" outlineLevel="0" r="119">
      <c r="A119" s="40" t="n"/>
      <c r="B119" s="40" t="s">
        <v>51</v>
      </c>
      <c r="C119" s="63" t="s">
        <v>50</v>
      </c>
      <c r="D119" s="40" t="n">
        <v>30</v>
      </c>
      <c r="E119" s="42" t="n">
        <v>2.4</v>
      </c>
      <c r="F119" s="42" t="n">
        <v>1.68</v>
      </c>
      <c r="G119" s="42" t="n">
        <v>0.33</v>
      </c>
      <c r="H119" s="42" t="n">
        <v>14.82</v>
      </c>
      <c r="I119" s="42" t="n">
        <v>68.97</v>
      </c>
      <c r="J119" s="64" t="n"/>
      <c r="K119" s="42" t="n">
        <v>6.9</v>
      </c>
      <c r="L119" s="42" t="n">
        <v>7.5</v>
      </c>
      <c r="M119" s="42" t="n">
        <v>31.8</v>
      </c>
      <c r="N119" s="42" t="n">
        <v>0.93</v>
      </c>
      <c r="O119" s="43" t="n">
        <v>0</v>
      </c>
      <c r="P119" s="42" t="n">
        <v>0.03</v>
      </c>
      <c r="Q119" s="43" t="n">
        <v>0</v>
      </c>
      <c r="R119" s="43" t="n">
        <v>0</v>
      </c>
      <c r="S119" s="44" t="n"/>
    </row>
    <row customHeight="true" ht="18" outlineLevel="0" r="120">
      <c r="A120" s="40" t="n"/>
      <c r="B120" s="40" t="s">
        <v>71</v>
      </c>
      <c r="C120" s="48" t="s">
        <v>52</v>
      </c>
      <c r="D120" s="40" t="n">
        <v>30</v>
      </c>
      <c r="E120" s="39" t="n">
        <v>2.88</v>
      </c>
      <c r="F120" s="42" t="n">
        <v>2.37</v>
      </c>
      <c r="G120" s="42" t="n">
        <v>0.3</v>
      </c>
      <c r="H120" s="42" t="n">
        <v>14.49</v>
      </c>
      <c r="I120" s="42" t="n">
        <v>70.14</v>
      </c>
      <c r="J120" s="64" t="n"/>
      <c r="K120" s="42" t="n">
        <v>6.9</v>
      </c>
      <c r="L120" s="42" t="n">
        <v>9.9</v>
      </c>
      <c r="M120" s="42" t="n">
        <v>26.1</v>
      </c>
      <c r="N120" s="42" t="n">
        <v>0.33</v>
      </c>
      <c r="O120" s="43" t="n">
        <v>0</v>
      </c>
      <c r="P120" s="42" t="n">
        <v>0.03</v>
      </c>
      <c r="Q120" s="43" t="n">
        <v>0</v>
      </c>
      <c r="R120" s="43" t="n">
        <v>0</v>
      </c>
      <c r="S120" s="44" t="n"/>
    </row>
    <row customHeight="true" ht="18" outlineLevel="0" r="121">
      <c r="A121" s="33" t="s">
        <v>43</v>
      </c>
      <c r="B121" s="51" t="s"/>
      <c r="C121" s="52" t="s"/>
      <c r="D121" s="33" t="n">
        <v>772</v>
      </c>
      <c r="E121" s="72" t="n">
        <f aca="false" ca="false" dt2D="false" dtr="false" t="normal">SUM(E114:E120)</f>
        <v>107.41</v>
      </c>
      <c r="F121" s="72" t="n">
        <f aca="false" ca="false" dt2D="false" dtr="false" t="normal">SUM(F114:F120)</f>
        <v>34.83</v>
      </c>
      <c r="G121" s="72" t="n">
        <f aca="false" ca="false" dt2D="false" dtr="false" t="normal">SUM(G114:G120)</f>
        <v>34.19</v>
      </c>
      <c r="H121" s="72" t="n">
        <f aca="false" ca="false" dt2D="false" dtr="false" t="normal">SUM(H114:H120)</f>
        <v>122.75999999999998</v>
      </c>
      <c r="I121" s="72" t="n">
        <f aca="false" ca="false" dt2D="false" dtr="false" t="normal">SUM(I114:I120)</f>
        <v>953.57</v>
      </c>
      <c r="J121" s="72" t="n">
        <f aca="false" ca="false" dt2D="false" dtr="false" t="normal">SUM(J114:J120)</f>
        <v>0</v>
      </c>
      <c r="K121" s="72" t="n">
        <f aca="false" ca="false" dt2D="false" dtr="false" t="normal">SUM(K114:K120)</f>
        <v>239.02</v>
      </c>
      <c r="L121" s="72" t="n">
        <f aca="false" ca="false" dt2D="false" dtr="false" t="normal">SUM(L114:L120)</f>
        <v>56.29</v>
      </c>
      <c r="M121" s="72" t="n">
        <f aca="false" ca="false" dt2D="false" dtr="false" t="normal">SUM(M114:M120)</f>
        <v>332.08000000000004</v>
      </c>
      <c r="N121" s="72" t="n">
        <f aca="false" ca="false" dt2D="false" dtr="false" t="normal">SUM(N114:N120)</f>
        <v>19.294999999999998</v>
      </c>
      <c r="O121" s="72" t="n">
        <f aca="false" ca="false" dt2D="false" dtr="false" t="normal">SUM(O114:O120)</f>
        <v>7.48</v>
      </c>
      <c r="P121" s="72" t="n">
        <f aca="false" ca="false" dt2D="false" dtr="false" t="normal">SUM(P114:P120)</f>
        <v>5.82</v>
      </c>
      <c r="Q121" s="72" t="n">
        <f aca="false" ca="false" dt2D="false" dtr="false" t="normal">SUM(Q114:Q120)</f>
        <v>6.7459999999999996</v>
      </c>
      <c r="R121" s="72" t="n">
        <f aca="false" ca="false" dt2D="false" dtr="false" t="normal">SUM(R114:R120)</f>
        <v>54.7</v>
      </c>
    </row>
    <row customHeight="true" ht="18" outlineLevel="0" r="122">
      <c r="A122" s="69" t="s">
        <v>53</v>
      </c>
      <c r="B122" s="70" t="s"/>
      <c r="C122" s="70" t="s"/>
      <c r="D122" s="71" t="s"/>
      <c r="E122" s="72" t="n">
        <f aca="false" ca="false" dt2D="false" dtr="false" t="normal">E110+E121</f>
        <v>161.46</v>
      </c>
      <c r="F122" s="72" t="n">
        <f aca="false" ca="false" dt2D="false" dtr="false" t="normal">F110+F121</f>
        <v>53.3</v>
      </c>
      <c r="G122" s="72" t="n">
        <f aca="false" ca="false" dt2D="false" dtr="false" t="normal">G110+G121</f>
        <v>50.89</v>
      </c>
      <c r="H122" s="72" t="n">
        <f aca="false" ca="false" dt2D="false" dtr="false" t="normal">H110+H121</f>
        <v>233.51</v>
      </c>
      <c r="I122" s="72" t="n">
        <f aca="false" ca="false" dt2D="false" dtr="false" t="normal">I110+I121</f>
        <v>1618.91</v>
      </c>
      <c r="J122" s="64" t="n"/>
      <c r="K122" s="72" t="n">
        <f aca="false" ca="false" dt2D="false" dtr="false" t="normal">K110+K121</f>
        <v>572.28</v>
      </c>
      <c r="L122" s="72" t="n">
        <f aca="false" ca="false" dt2D="false" dtr="false" t="normal">L110+L121</f>
        <v>137.57</v>
      </c>
      <c r="M122" s="72" t="n">
        <f aca="false" ca="false" dt2D="false" dtr="false" t="normal">M110+M121</f>
        <v>682.52</v>
      </c>
      <c r="N122" s="72" t="n">
        <f aca="false" ca="false" dt2D="false" dtr="false" t="normal">N110+N121</f>
        <v>23.595</v>
      </c>
      <c r="O122" s="72" t="n">
        <f aca="false" ca="false" dt2D="false" dtr="false" t="normal">O110+O121</f>
        <v>110.54</v>
      </c>
      <c r="P122" s="72" t="n">
        <f aca="false" ca="false" dt2D="false" dtr="false" t="normal">P110+P121</f>
        <v>6.04</v>
      </c>
      <c r="Q122" s="72" t="n">
        <f aca="false" ca="false" dt2D="false" dtr="false" t="normal">Q110+Q121</f>
        <v>7.585999999999999</v>
      </c>
      <c r="R122" s="72" t="n">
        <f aca="false" ca="false" dt2D="false" dtr="false" t="normal">R110+R121</f>
        <v>55.900000000000006</v>
      </c>
    </row>
    <row outlineLevel="0" r="123">
      <c r="A123" s="73" t="n"/>
      <c r="B123" s="73" t="n"/>
      <c r="C123" s="73" t="n"/>
      <c r="D123" s="73" t="n"/>
      <c r="E123" s="74" t="n"/>
      <c r="F123" s="74" t="n"/>
      <c r="G123" s="74" t="n"/>
      <c r="H123" s="74" t="n"/>
      <c r="I123" s="74" t="n"/>
      <c r="J123" s="77" t="n"/>
      <c r="K123" s="74" t="n"/>
      <c r="L123" s="95" t="n"/>
      <c r="M123" s="74" t="n"/>
      <c r="N123" s="113" t="n"/>
      <c r="O123" s="74" t="n"/>
      <c r="P123" s="95" t="n"/>
      <c r="Q123" s="76" t="n"/>
      <c r="R123" s="76" t="n"/>
    </row>
    <row outlineLevel="0" r="124">
      <c r="A124" s="73" t="n"/>
      <c r="B124" s="73" t="n"/>
      <c r="C124" s="73" t="n"/>
      <c r="D124" s="73" t="n"/>
      <c r="E124" s="74" t="n"/>
      <c r="F124" s="74" t="n"/>
      <c r="G124" s="74" t="n"/>
      <c r="H124" s="74" t="n"/>
      <c r="I124" s="74" t="n"/>
      <c r="J124" s="77" t="n"/>
      <c r="K124" s="74" t="n"/>
      <c r="L124" s="95" t="n"/>
      <c r="M124" s="74" t="n"/>
      <c r="N124" s="113" t="n"/>
      <c r="O124" s="74" t="n"/>
      <c r="P124" s="95" t="n"/>
      <c r="Q124" s="76" t="n"/>
      <c r="R124" s="76" t="n"/>
    </row>
    <row outlineLevel="0" r="125">
      <c r="A125" s="73" t="n"/>
      <c r="B125" s="73" t="n"/>
      <c r="C125" s="73" t="n"/>
      <c r="D125" s="73" t="n"/>
      <c r="E125" s="74" t="n"/>
      <c r="F125" s="74" t="n"/>
      <c r="G125" s="74" t="n"/>
      <c r="H125" s="74" t="n"/>
      <c r="I125" s="74" t="n"/>
      <c r="J125" s="77" t="n"/>
      <c r="K125" s="74" t="n"/>
      <c r="L125" s="95" t="n"/>
      <c r="M125" s="74" t="n"/>
      <c r="N125" s="113" t="n"/>
      <c r="O125" s="74" t="n"/>
      <c r="P125" s="95" t="n"/>
      <c r="Q125" s="76" t="n"/>
      <c r="R125" s="76" t="n"/>
    </row>
    <row ht="15" outlineLevel="0" r="126">
      <c r="A126" s="1" t="s">
        <v>0</v>
      </c>
      <c r="B126" s="1" t="s"/>
      <c r="C126" s="1" t="s"/>
      <c r="D126" s="73" t="n"/>
      <c r="E126" s="74" t="n"/>
      <c r="F126" s="74" t="n"/>
      <c r="G126" s="74" t="n"/>
      <c r="H126" s="74" t="n"/>
      <c r="I126" s="78" t="s">
        <v>95</v>
      </c>
      <c r="J126" s="78" t="s"/>
      <c r="K126" s="78" t="s"/>
      <c r="L126" s="78" t="s"/>
      <c r="M126" s="78" t="s"/>
      <c r="N126" s="78" t="s"/>
      <c r="O126" s="78" t="s"/>
      <c r="P126" s="78" t="s"/>
      <c r="Q126" s="78" t="s"/>
      <c r="R126" s="78" t="s"/>
    </row>
    <row outlineLevel="0" r="127">
      <c r="A127" s="3" t="s">
        <v>2</v>
      </c>
      <c r="B127" s="3" t="s"/>
      <c r="C127" s="3" t="s"/>
      <c r="D127" s="73" t="n"/>
      <c r="E127" s="74" t="n"/>
      <c r="F127" s="74" t="n"/>
      <c r="G127" s="74" t="n"/>
      <c r="H127" s="74" t="n"/>
      <c r="I127" s="109" t="s">
        <v>3</v>
      </c>
      <c r="J127" s="109" t="s"/>
      <c r="K127" s="109" t="s"/>
      <c r="L127" s="109" t="s"/>
      <c r="M127" s="109" t="s"/>
      <c r="N127" s="109" t="s"/>
      <c r="O127" s="109" t="s"/>
      <c r="P127" s="109" t="s"/>
      <c r="Q127" s="109" t="s"/>
      <c r="R127" s="109" t="s"/>
    </row>
    <row outlineLevel="0" r="128">
      <c r="A128" s="9" t="s">
        <v>86</v>
      </c>
      <c r="B128" s="9" t="s"/>
      <c r="C128" s="9" t="s"/>
      <c r="D128" s="73" t="n"/>
      <c r="E128" s="74" t="n"/>
      <c r="F128" s="74" t="n"/>
      <c r="G128" s="74" t="n"/>
      <c r="H128" s="79" t="s">
        <v>96</v>
      </c>
      <c r="I128" s="79" t="s"/>
      <c r="J128" s="79" t="s"/>
      <c r="K128" s="79" t="s"/>
      <c r="L128" s="79" t="s"/>
      <c r="M128" s="79" t="s"/>
      <c r="N128" s="79" t="s"/>
      <c r="O128" s="79" t="s"/>
      <c r="P128" s="79" t="s"/>
      <c r="Q128" s="79" t="s"/>
      <c r="R128" s="79" t="s"/>
    </row>
    <row outlineLevel="0" r="129">
      <c r="A129" s="80" t="s">
        <v>6</v>
      </c>
      <c r="B129" s="80" t="s"/>
      <c r="C129" s="80" t="s"/>
      <c r="D129" s="73" t="n"/>
      <c r="E129" s="74" t="n"/>
      <c r="F129" s="74" t="n"/>
      <c r="G129" s="74" t="n"/>
      <c r="H129" s="81" t="s">
        <v>57</v>
      </c>
      <c r="I129" s="81" t="s"/>
      <c r="J129" s="81" t="s"/>
      <c r="K129" s="81" t="s"/>
      <c r="L129" s="81" t="s"/>
      <c r="M129" s="81" t="s"/>
      <c r="N129" s="81" t="s"/>
      <c r="O129" s="81" t="s"/>
      <c r="P129" s="81" t="s"/>
      <c r="Q129" s="81" t="s"/>
      <c r="R129" s="81" t="s"/>
    </row>
    <row ht="18.75" outlineLevel="0" r="130">
      <c r="A130" s="14" t="s">
        <v>8</v>
      </c>
      <c r="B130" s="14" t="s"/>
      <c r="C130" s="14" t="s"/>
      <c r="D130" s="14" t="s"/>
      <c r="E130" s="14" t="s"/>
      <c r="F130" s="14" t="s"/>
      <c r="G130" s="14" t="s"/>
      <c r="H130" s="14" t="s"/>
      <c r="I130" s="14" t="s"/>
      <c r="J130" s="14" t="s"/>
      <c r="K130" s="14" t="s"/>
      <c r="L130" s="14" t="s"/>
      <c r="M130" s="14" t="s"/>
      <c r="N130" s="14" t="s"/>
      <c r="O130" s="14" t="s"/>
      <c r="P130" s="14" t="s"/>
      <c r="Q130" s="14" t="s"/>
      <c r="R130" s="14" t="s"/>
    </row>
    <row ht="15.75" outlineLevel="0" r="131">
      <c r="A131" s="15" t="s">
        <v>9</v>
      </c>
      <c r="B131" s="15" t="s"/>
      <c r="C131" s="15" t="s"/>
      <c r="D131" s="15" t="s"/>
      <c r="E131" s="15" t="s"/>
      <c r="F131" s="15" t="s"/>
      <c r="G131" s="15" t="s"/>
      <c r="H131" s="15" t="s"/>
      <c r="I131" s="15" t="s"/>
      <c r="J131" s="15" t="s"/>
      <c r="K131" s="15" t="s"/>
      <c r="L131" s="15" t="s"/>
      <c r="M131" s="15" t="s"/>
      <c r="N131" s="15" t="s"/>
      <c r="O131" s="15" t="s"/>
      <c r="P131" s="15" t="s"/>
      <c r="Q131" s="15" t="s"/>
      <c r="R131" s="15" t="s"/>
    </row>
    <row ht="15.75" outlineLevel="0" r="132">
      <c r="A132" s="16" t="s">
        <v>10</v>
      </c>
      <c r="B132" s="16" t="s"/>
      <c r="C132" s="16" t="s"/>
      <c r="D132" s="16" t="s"/>
      <c r="E132" s="16" t="s"/>
      <c r="F132" s="16" t="s"/>
      <c r="G132" s="16" t="s"/>
      <c r="H132" s="16" t="s"/>
      <c r="I132" s="16" t="s"/>
      <c r="J132" s="16" t="s"/>
      <c r="K132" s="16" t="s"/>
      <c r="L132" s="16" t="s"/>
      <c r="M132" s="16" t="s"/>
      <c r="N132" s="16" t="s"/>
      <c r="O132" s="16" t="s"/>
      <c r="P132" s="16" t="s"/>
      <c r="Q132" s="16" t="s"/>
      <c r="R132" s="16" t="s"/>
    </row>
    <row customHeight="true" ht="18" outlineLevel="0" r="133">
      <c r="A133" s="82" t="s">
        <v>97</v>
      </c>
      <c r="B133" s="83" t="s"/>
      <c r="C133" s="83" t="s"/>
      <c r="D133" s="83" t="s"/>
      <c r="E133" s="83" t="s"/>
      <c r="F133" s="83" t="s"/>
      <c r="G133" s="83" t="s"/>
      <c r="H133" s="83" t="s"/>
      <c r="I133" s="83" t="s"/>
      <c r="J133" s="83" t="s"/>
      <c r="K133" s="83" t="s"/>
      <c r="L133" s="83" t="s"/>
      <c r="M133" s="83" t="s"/>
      <c r="N133" s="83" t="s"/>
      <c r="O133" s="83" t="s"/>
      <c r="P133" s="83" t="s"/>
      <c r="Q133" s="83" t="s"/>
      <c r="R133" s="84" t="s"/>
    </row>
    <row customHeight="true" ht="18.75" outlineLevel="0" r="134">
      <c r="A134" s="20" t="s">
        <v>12</v>
      </c>
      <c r="B134" s="21" t="s"/>
      <c r="C134" s="21" t="s"/>
      <c r="D134" s="21" t="s"/>
      <c r="E134" s="21" t="s"/>
      <c r="F134" s="21" t="s"/>
      <c r="G134" s="21" t="s"/>
      <c r="H134" s="21" t="s"/>
      <c r="I134" s="21" t="s"/>
      <c r="J134" s="21" t="s"/>
      <c r="K134" s="21" t="s"/>
      <c r="L134" s="21" t="s"/>
      <c r="M134" s="21" t="s"/>
      <c r="N134" s="21" t="s"/>
      <c r="O134" s="21" t="s"/>
      <c r="P134" s="21" t="s"/>
      <c r="Q134" s="21" t="s"/>
      <c r="R134" s="22" t="s"/>
    </row>
    <row customHeight="true" ht="18" outlineLevel="0" r="135">
      <c r="A135" s="23" t="s">
        <v>13</v>
      </c>
      <c r="B135" s="24" t="s">
        <v>14</v>
      </c>
      <c r="C135" s="23" t="s">
        <v>15</v>
      </c>
      <c r="D135" s="24" t="s">
        <v>59</v>
      </c>
      <c r="E135" s="24" t="s">
        <v>17</v>
      </c>
      <c r="F135" s="23" t="s">
        <v>18</v>
      </c>
      <c r="G135" s="23" t="s">
        <v>19</v>
      </c>
      <c r="H135" s="23" t="s">
        <v>20</v>
      </c>
      <c r="I135" s="24" t="s">
        <v>21</v>
      </c>
      <c r="J135" s="26" t="n"/>
      <c r="K135" s="27" t="s">
        <v>22</v>
      </c>
      <c r="L135" s="27" t="n"/>
      <c r="M135" s="27" t="n"/>
      <c r="N135" s="27" t="n"/>
      <c r="O135" s="24" t="s">
        <v>23</v>
      </c>
      <c r="P135" s="28" t="s"/>
      <c r="Q135" s="28" t="s"/>
      <c r="R135" s="29" t="s"/>
    </row>
    <row customHeight="true" ht="15" outlineLevel="0" r="136">
      <c r="A136" s="30" t="s"/>
      <c r="B136" s="31" t="s"/>
      <c r="C136" s="30" t="s"/>
      <c r="D136" s="31" t="s"/>
      <c r="E136" s="31" t="s"/>
      <c r="F136" s="30" t="s"/>
      <c r="G136" s="30" t="s"/>
      <c r="H136" s="30" t="s"/>
      <c r="I136" s="31" t="s"/>
      <c r="J136" s="26" t="n"/>
      <c r="K136" s="24" t="s">
        <v>24</v>
      </c>
      <c r="L136" s="33" t="s">
        <v>25</v>
      </c>
      <c r="M136" s="33" t="s">
        <v>26</v>
      </c>
      <c r="N136" s="33" t="s">
        <v>27</v>
      </c>
      <c r="O136" s="33" t="s">
        <v>28</v>
      </c>
      <c r="P136" s="33" t="s">
        <v>29</v>
      </c>
      <c r="Q136" s="33" t="s">
        <v>30</v>
      </c>
      <c r="R136" s="33" t="s">
        <v>31</v>
      </c>
    </row>
    <row customHeight="true" ht="18" outlineLevel="0" r="137">
      <c r="A137" s="99" t="s">
        <v>98</v>
      </c>
      <c r="B137" s="34" t="s">
        <v>32</v>
      </c>
      <c r="C137" s="105" t="s">
        <v>99</v>
      </c>
      <c r="D137" s="40" t="s">
        <v>100</v>
      </c>
      <c r="E137" s="42" t="n">
        <v>46.32</v>
      </c>
      <c r="F137" s="45" t="n">
        <f aca="false" ca="false" dt2D="false" dtr="false" t="normal">8.6*90/120</f>
        <v>6.45</v>
      </c>
      <c r="G137" s="45" t="n">
        <f aca="false" ca="false" dt2D="false" dtr="false" t="normal">11.4*90/120</f>
        <v>8.55</v>
      </c>
      <c r="H137" s="114" t="n">
        <f aca="false" ca="false" dt2D="false" dtr="false" t="normal">9.06*90/120</f>
        <v>6.795000000000001</v>
      </c>
      <c r="I137" s="42" t="n">
        <f aca="false" ca="false" dt2D="false" dtr="false" t="normal">172.8*90/120</f>
        <v>129.60000000000002</v>
      </c>
      <c r="J137" s="64" t="n"/>
      <c r="K137" s="42" t="n">
        <f aca="false" ca="false" dt2D="false" dtr="false" t="normal">71*90/120</f>
        <v>53.25</v>
      </c>
      <c r="L137" s="42" t="n">
        <f aca="false" ca="false" dt2D="false" dtr="false" t="normal">15.7*90/120</f>
        <v>11.775</v>
      </c>
      <c r="M137" s="42" t="n">
        <f aca="false" ca="false" dt2D="false" dtr="false" t="normal">72.45*90/120</f>
        <v>54.3375</v>
      </c>
      <c r="N137" s="42" t="n">
        <f aca="false" ca="false" dt2D="false" dtr="false" t="normal">26.13*90/120</f>
        <v>19.5975</v>
      </c>
      <c r="O137" s="42" t="n">
        <f aca="false" ca="false" dt2D="false" dtr="false" t="normal">0.1*90/120</f>
        <v>0.075</v>
      </c>
      <c r="P137" s="42" t="n">
        <f aca="false" ca="false" dt2D="false" dtr="false" t="normal">0.13*90/120</f>
        <v>0.0975</v>
      </c>
      <c r="Q137" s="42" t="n">
        <f aca="false" ca="false" dt2D="false" dtr="false" t="normal">2.6*90/120</f>
        <v>1.95</v>
      </c>
      <c r="R137" s="42" t="n">
        <f aca="false" ca="false" dt2D="false" dtr="false" t="normal">0.81*90/120</f>
        <v>0.6075</v>
      </c>
    </row>
    <row customHeight="true" ht="18" outlineLevel="0" r="138">
      <c r="A138" s="40" t="n">
        <v>309</v>
      </c>
      <c r="B138" s="34" t="s">
        <v>35</v>
      </c>
      <c r="C138" s="90" t="s">
        <v>101</v>
      </c>
      <c r="D138" s="40" t="n">
        <v>150</v>
      </c>
      <c r="E138" s="42" t="n">
        <v>12.03</v>
      </c>
      <c r="F138" s="40" t="n">
        <v>5.52</v>
      </c>
      <c r="G138" s="42" t="n">
        <v>4.5</v>
      </c>
      <c r="H138" s="42" t="n">
        <v>26.45</v>
      </c>
      <c r="I138" s="42" t="n">
        <v>168.45</v>
      </c>
      <c r="J138" s="111" t="n"/>
      <c r="K138" s="42" t="n">
        <v>4.86</v>
      </c>
      <c r="L138" s="42" t="n">
        <v>21.12</v>
      </c>
      <c r="M138" s="42" t="n">
        <v>37.17</v>
      </c>
      <c r="N138" s="42" t="n">
        <v>1.1025</v>
      </c>
      <c r="O138" s="43" t="n">
        <v>0</v>
      </c>
      <c r="P138" s="42" t="n">
        <v>0.0525</v>
      </c>
      <c r="Q138" s="42" t="n">
        <v>0.78</v>
      </c>
      <c r="R138" s="43" t="n">
        <v>0</v>
      </c>
    </row>
    <row customHeight="true" ht="18.75" outlineLevel="0" r="139">
      <c r="A139" s="40" t="n"/>
      <c r="B139" s="40" t="s">
        <v>37</v>
      </c>
      <c r="C139" s="88" t="s">
        <v>61</v>
      </c>
      <c r="D139" s="40" t="n">
        <v>30</v>
      </c>
      <c r="E139" s="39" t="n">
        <v>2.88</v>
      </c>
      <c r="F139" s="42" t="n">
        <v>2.37</v>
      </c>
      <c r="G139" s="42" t="n">
        <v>0.3</v>
      </c>
      <c r="H139" s="42" t="n">
        <v>14.49</v>
      </c>
      <c r="I139" s="42" t="n">
        <v>70.14</v>
      </c>
      <c r="J139" s="64" t="n"/>
      <c r="K139" s="42" t="n">
        <v>6.9</v>
      </c>
      <c r="L139" s="42" t="n">
        <v>9.9</v>
      </c>
      <c r="M139" s="42" t="n">
        <v>26.1</v>
      </c>
      <c r="N139" s="42" t="n">
        <v>0.33</v>
      </c>
      <c r="O139" s="43" t="n">
        <v>0</v>
      </c>
      <c r="P139" s="42" t="n">
        <v>0.03</v>
      </c>
      <c r="Q139" s="43" t="n">
        <v>0</v>
      </c>
      <c r="R139" s="43" t="n">
        <v>0</v>
      </c>
    </row>
    <row customHeight="true" ht="18" outlineLevel="0" r="140">
      <c r="A140" s="40" t="n">
        <v>379</v>
      </c>
      <c r="B140" s="40" t="s">
        <v>39</v>
      </c>
      <c r="C140" s="87" t="s">
        <v>102</v>
      </c>
      <c r="D140" s="40" t="n">
        <v>200</v>
      </c>
      <c r="E140" s="42" t="n">
        <v>17.95</v>
      </c>
      <c r="F140" s="42" t="n">
        <v>3.6</v>
      </c>
      <c r="G140" s="42" t="n">
        <v>2.7</v>
      </c>
      <c r="H140" s="42" t="n">
        <v>28.3</v>
      </c>
      <c r="I140" s="42" t="n">
        <v>151.8</v>
      </c>
      <c r="J140" s="111" t="n"/>
      <c r="K140" s="42" t="n">
        <v>100.3</v>
      </c>
      <c r="L140" s="42" t="n">
        <v>11.7</v>
      </c>
      <c r="M140" s="42" t="n">
        <v>75</v>
      </c>
      <c r="N140" s="42" t="n">
        <v>0.1</v>
      </c>
      <c r="O140" s="43" t="n">
        <v>0</v>
      </c>
      <c r="P140" s="42" t="n">
        <v>4.7</v>
      </c>
      <c r="Q140" s="42" t="n">
        <v>0.1</v>
      </c>
      <c r="R140" s="42" t="n">
        <v>1.1</v>
      </c>
    </row>
    <row customHeight="true" ht="18" outlineLevel="0" r="141">
      <c r="A141" s="33" t="s">
        <v>43</v>
      </c>
      <c r="B141" s="51" t="s"/>
      <c r="C141" s="52" t="s"/>
      <c r="D141" s="33" t="n">
        <v>500</v>
      </c>
      <c r="E141" s="72" t="n">
        <f aca="false" ca="false" dt2D="false" dtr="false" t="normal">SUM(E137:E140)</f>
        <v>79.18</v>
      </c>
      <c r="F141" s="72" t="n">
        <f aca="false" ca="false" dt2D="false" dtr="false" t="normal">SUM(F137:F140)</f>
        <v>17.94</v>
      </c>
      <c r="G141" s="72" t="n">
        <f aca="false" ca="false" dt2D="false" dtr="false" t="normal">SUM(G137:G140)</f>
        <v>16.05</v>
      </c>
      <c r="H141" s="72" t="n">
        <f aca="false" ca="false" dt2D="false" dtr="false" t="normal">SUM(H137:H140)</f>
        <v>76.035</v>
      </c>
      <c r="I141" s="72" t="n">
        <f aca="false" ca="false" dt2D="false" dtr="false" t="normal">SUM(I137:I140)</f>
        <v>519.99</v>
      </c>
      <c r="J141" s="72" t="n"/>
      <c r="K141" s="72" t="n">
        <f aca="false" ca="false" dt2D="false" dtr="false" t="normal">SUM(K137:K140)</f>
        <v>165.31</v>
      </c>
      <c r="L141" s="72" t="n">
        <f aca="false" ca="false" dt2D="false" dtr="false" t="normal">SUM(L137:L140)</f>
        <v>54.495000000000005</v>
      </c>
      <c r="M141" s="72" t="n">
        <f aca="false" ca="false" dt2D="false" dtr="false" t="normal">SUM(M137:M140)</f>
        <v>192.6075</v>
      </c>
      <c r="N141" s="72" t="n">
        <f aca="false" ca="false" dt2D="false" dtr="false" t="normal">SUM(N137:N140)</f>
        <v>21.13</v>
      </c>
      <c r="O141" s="72" t="n">
        <f aca="false" ca="false" dt2D="false" dtr="false" t="normal">SUM(O137:O140)</f>
        <v>0.075</v>
      </c>
      <c r="P141" s="72" t="n">
        <f aca="false" ca="false" dt2D="false" dtr="false" t="normal">SUM(P137:P140)</f>
        <v>4.88</v>
      </c>
      <c r="Q141" s="72" t="n">
        <f aca="false" ca="false" dt2D="false" dtr="false" t="normal">SUM(Q137:Q140)</f>
        <v>2.83</v>
      </c>
      <c r="R141" s="72" t="n">
        <f aca="false" ca="false" dt2D="false" dtr="false" t="normal">SUM(R137:R140)</f>
        <v>1.7075</v>
      </c>
    </row>
    <row customHeight="true" ht="18" outlineLevel="0" r="142">
      <c r="A142" s="20" t="s">
        <v>44</v>
      </c>
      <c r="B142" s="21" t="s"/>
      <c r="C142" s="21" t="s"/>
      <c r="D142" s="21" t="s"/>
      <c r="E142" s="21" t="s"/>
      <c r="F142" s="21" t="s"/>
      <c r="G142" s="21" t="s"/>
      <c r="H142" s="21" t="s"/>
      <c r="I142" s="21" t="s"/>
      <c r="J142" s="21" t="s"/>
      <c r="K142" s="21" t="s"/>
      <c r="L142" s="21" t="s"/>
      <c r="M142" s="21" t="s"/>
      <c r="N142" s="21" t="s"/>
      <c r="O142" s="21" t="s"/>
      <c r="P142" s="21" t="s"/>
      <c r="Q142" s="21" t="s"/>
      <c r="R142" s="22" t="s"/>
    </row>
    <row customHeight="true" ht="18" outlineLevel="0" r="143">
      <c r="A143" s="23" t="s">
        <v>13</v>
      </c>
      <c r="B143" s="24" t="s">
        <v>14</v>
      </c>
      <c r="C143" s="23" t="s">
        <v>15</v>
      </c>
      <c r="D143" s="24" t="s">
        <v>59</v>
      </c>
      <c r="E143" s="24" t="s">
        <v>17</v>
      </c>
      <c r="F143" s="23" t="s">
        <v>18</v>
      </c>
      <c r="G143" s="23" t="s">
        <v>19</v>
      </c>
      <c r="H143" s="23" t="s">
        <v>20</v>
      </c>
      <c r="I143" s="24" t="s">
        <v>21</v>
      </c>
      <c r="J143" s="26" t="n"/>
      <c r="K143" s="27" t="s">
        <v>22</v>
      </c>
      <c r="L143" s="27" t="n"/>
      <c r="M143" s="27" t="n"/>
      <c r="N143" s="27" t="n"/>
      <c r="O143" s="24" t="s">
        <v>23</v>
      </c>
      <c r="P143" s="28" t="s"/>
      <c r="Q143" s="28" t="s"/>
      <c r="R143" s="29" t="s"/>
    </row>
    <row customHeight="true" ht="15.75" outlineLevel="0" r="144">
      <c r="A144" s="30" t="s"/>
      <c r="B144" s="31" t="s"/>
      <c r="C144" s="30" t="s"/>
      <c r="D144" s="31" t="s"/>
      <c r="E144" s="31" t="s"/>
      <c r="F144" s="30" t="s"/>
      <c r="G144" s="30" t="s"/>
      <c r="H144" s="30" t="s"/>
      <c r="I144" s="31" t="s"/>
      <c r="J144" s="26" t="n"/>
      <c r="K144" s="24" t="s">
        <v>24</v>
      </c>
      <c r="L144" s="33" t="s">
        <v>25</v>
      </c>
      <c r="M144" s="33" t="s">
        <v>26</v>
      </c>
      <c r="N144" s="33" t="s">
        <v>27</v>
      </c>
      <c r="O144" s="33" t="s">
        <v>28</v>
      </c>
      <c r="P144" s="33" t="s">
        <v>29</v>
      </c>
      <c r="Q144" s="33" t="s">
        <v>30</v>
      </c>
      <c r="R144" s="33" t="s">
        <v>31</v>
      </c>
    </row>
    <row customHeight="true" ht="18" outlineLevel="0" r="145">
      <c r="A145" s="40" t="n">
        <v>45</v>
      </c>
      <c r="B145" s="40" t="s">
        <v>32</v>
      </c>
      <c r="C145" s="90" t="s">
        <v>63</v>
      </c>
      <c r="D145" s="40" t="n">
        <v>60</v>
      </c>
      <c r="E145" s="40" t="n">
        <v>5.68</v>
      </c>
      <c r="F145" s="115" t="n">
        <v>0.8</v>
      </c>
      <c r="G145" s="115" t="n">
        <v>2.8</v>
      </c>
      <c r="H145" s="115" t="n">
        <v>6.2</v>
      </c>
      <c r="I145" s="42" t="n">
        <v>52.8</v>
      </c>
      <c r="J145" s="64" t="n"/>
      <c r="K145" s="42" t="n">
        <v>22.4</v>
      </c>
      <c r="L145" s="42" t="n">
        <v>9.1</v>
      </c>
      <c r="M145" s="42" t="n">
        <v>16.6</v>
      </c>
      <c r="N145" s="42" t="n">
        <v>0.3</v>
      </c>
      <c r="O145" s="43" t="n">
        <v>0</v>
      </c>
      <c r="P145" s="43" t="n">
        <v>0</v>
      </c>
      <c r="Q145" s="43" t="n">
        <v>0</v>
      </c>
      <c r="R145" s="42" t="n">
        <v>19.5</v>
      </c>
    </row>
    <row customHeight="true" ht="18" outlineLevel="0" r="146">
      <c r="A146" s="40" t="n">
        <v>102</v>
      </c>
      <c r="B146" s="40" t="s">
        <v>35</v>
      </c>
      <c r="C146" s="88" t="s">
        <v>103</v>
      </c>
      <c r="D146" s="40" t="n">
        <v>200</v>
      </c>
      <c r="E146" s="42" t="n">
        <v>7.16</v>
      </c>
      <c r="F146" s="42" t="n">
        <v>5.1</v>
      </c>
      <c r="G146" s="42" t="n">
        <v>5.4</v>
      </c>
      <c r="H146" s="42" t="n">
        <v>23.9</v>
      </c>
      <c r="I146" s="42" t="n">
        <v>163.8</v>
      </c>
      <c r="J146" s="64" t="n"/>
      <c r="K146" s="42" t="n">
        <v>45.8</v>
      </c>
      <c r="L146" s="42" t="n">
        <v>35.5</v>
      </c>
      <c r="M146" s="42" t="n">
        <v>0</v>
      </c>
      <c r="N146" s="42" t="n">
        <v>4.6</v>
      </c>
      <c r="O146" s="43" t="n">
        <v>0</v>
      </c>
      <c r="P146" s="43" t="n">
        <v>0</v>
      </c>
      <c r="Q146" s="43" t="n">
        <v>0</v>
      </c>
      <c r="R146" s="42" t="n">
        <v>11.2</v>
      </c>
    </row>
    <row customFormat="true" customHeight="true" ht="17.25" outlineLevel="0" r="147" s="57">
      <c r="A147" s="58" t="n">
        <v>291</v>
      </c>
      <c r="B147" s="58" t="s">
        <v>37</v>
      </c>
      <c r="C147" s="116" t="s">
        <v>60</v>
      </c>
      <c r="D147" s="58" t="n">
        <v>240</v>
      </c>
      <c r="E147" s="60" t="n">
        <v>56.31</v>
      </c>
      <c r="F147" s="60" t="n">
        <v>28.8</v>
      </c>
      <c r="G147" s="60" t="n">
        <v>36.7</v>
      </c>
      <c r="H147" s="60" t="n">
        <v>46.6</v>
      </c>
      <c r="I147" s="60" t="n">
        <v>632.2</v>
      </c>
      <c r="J147" s="60" t="n"/>
      <c r="K147" s="60" t="n">
        <v>62.3</v>
      </c>
      <c r="L147" s="60" t="n">
        <v>65.5</v>
      </c>
      <c r="M147" s="60" t="n">
        <v>275.3</v>
      </c>
      <c r="N147" s="60" t="n">
        <v>3.1</v>
      </c>
      <c r="O147" s="60" t="n">
        <v>66.3</v>
      </c>
      <c r="P147" s="60" t="n">
        <v>0</v>
      </c>
      <c r="Q147" s="60" t="n">
        <v>0</v>
      </c>
      <c r="R147" s="60" t="n">
        <v>1.4</v>
      </c>
      <c r="S147" s="117" t="n"/>
      <c r="T147" s="117" t="n"/>
      <c r="U147" s="117" t="n"/>
      <c r="V147" s="117" t="n"/>
      <c r="W147" s="117" t="n"/>
      <c r="X147" s="117" t="n"/>
      <c r="Y147" s="117" t="n"/>
      <c r="Z147" s="117" t="n"/>
      <c r="AA147" s="117" t="n"/>
      <c r="AB147" s="117" t="n"/>
      <c r="AC147" s="117" t="n"/>
      <c r="AD147" s="117" t="n"/>
      <c r="AE147" s="117" t="n"/>
      <c r="AF147" s="117" t="n"/>
      <c r="AG147" s="117" t="n"/>
      <c r="AH147" s="117" t="n"/>
      <c r="AI147" s="117" t="n"/>
      <c r="AJ147" s="62" t="n"/>
      <c r="AK147" s="62" t="n"/>
      <c r="AL147" s="62" t="n"/>
      <c r="AM147" s="62" t="n"/>
      <c r="AN147" s="62" t="n"/>
      <c r="AO147" s="62" t="n"/>
      <c r="AP147" s="62" t="n"/>
      <c r="AQ147" s="62" t="n"/>
      <c r="AR147" s="62" t="n"/>
      <c r="AS147" s="62" t="n"/>
      <c r="AT147" s="62" t="n"/>
      <c r="AU147" s="62" t="n"/>
      <c r="AV147" s="62" t="n"/>
      <c r="AW147" s="62" t="n"/>
    </row>
    <row customHeight="true" ht="18" outlineLevel="0" r="148">
      <c r="A148" s="40" t="n"/>
      <c r="B148" s="40" t="s">
        <v>39</v>
      </c>
      <c r="C148" s="63" t="s">
        <v>70</v>
      </c>
      <c r="D148" s="40" t="n">
        <v>200</v>
      </c>
      <c r="E148" s="42" t="n">
        <v>14</v>
      </c>
      <c r="F148" s="42" t="n">
        <v>0.2</v>
      </c>
      <c r="G148" s="42" t="n">
        <v>0</v>
      </c>
      <c r="H148" s="42" t="n">
        <v>3.9</v>
      </c>
      <c r="I148" s="42" t="n">
        <v>16</v>
      </c>
      <c r="J148" s="93" t="n"/>
      <c r="K148" s="42" t="n">
        <v>0.24</v>
      </c>
      <c r="L148" s="42" t="n">
        <v>0.2</v>
      </c>
      <c r="M148" s="42" t="n">
        <v>0.5</v>
      </c>
      <c r="N148" s="42" t="n">
        <v>7</v>
      </c>
      <c r="O148" s="43" t="n">
        <v>0</v>
      </c>
      <c r="P148" s="42" t="n">
        <v>0.1</v>
      </c>
      <c r="Q148" s="43" t="n">
        <v>0</v>
      </c>
      <c r="R148" s="42" t="n">
        <v>6</v>
      </c>
      <c r="S148" s="44" t="n"/>
    </row>
    <row customHeight="true" ht="18" outlineLevel="0" r="149">
      <c r="A149" s="40" t="n"/>
      <c r="B149" s="40" t="s">
        <v>41</v>
      </c>
      <c r="C149" s="63" t="s">
        <v>50</v>
      </c>
      <c r="D149" s="40" t="n">
        <v>30</v>
      </c>
      <c r="E149" s="42" t="n">
        <v>2.4</v>
      </c>
      <c r="F149" s="42" t="n">
        <v>1.68</v>
      </c>
      <c r="G149" s="42" t="n">
        <v>0.33</v>
      </c>
      <c r="H149" s="42" t="n">
        <v>14.82</v>
      </c>
      <c r="I149" s="42" t="n">
        <v>68.97</v>
      </c>
      <c r="J149" s="93" t="n"/>
      <c r="K149" s="42" t="n">
        <v>6.9</v>
      </c>
      <c r="L149" s="42" t="n">
        <v>7.5</v>
      </c>
      <c r="M149" s="42" t="n">
        <v>31.8</v>
      </c>
      <c r="N149" s="42" t="n">
        <v>0.93</v>
      </c>
      <c r="O149" s="43" t="n">
        <v>0</v>
      </c>
      <c r="P149" s="42" t="n">
        <v>0.03</v>
      </c>
      <c r="Q149" s="43" t="n">
        <v>0</v>
      </c>
      <c r="R149" s="43" t="n">
        <v>0</v>
      </c>
      <c r="S149" s="44" t="n"/>
    </row>
    <row customHeight="true" ht="18" outlineLevel="0" r="150">
      <c r="A150" s="40" t="n"/>
      <c r="B150" s="40" t="s">
        <v>51</v>
      </c>
      <c r="C150" s="41" t="s">
        <v>52</v>
      </c>
      <c r="D150" s="40" t="n">
        <v>30</v>
      </c>
      <c r="E150" s="39" t="n">
        <v>2.88</v>
      </c>
      <c r="F150" s="42" t="n">
        <v>2.37</v>
      </c>
      <c r="G150" s="42" t="n">
        <v>0.3</v>
      </c>
      <c r="H150" s="42" t="n">
        <v>14.49</v>
      </c>
      <c r="I150" s="42" t="n">
        <v>70.14</v>
      </c>
      <c r="J150" s="64" t="n"/>
      <c r="K150" s="42" t="n">
        <v>6.9</v>
      </c>
      <c r="L150" s="42" t="n">
        <v>9.9</v>
      </c>
      <c r="M150" s="42" t="n">
        <v>26.1</v>
      </c>
      <c r="N150" s="42" t="n">
        <v>0.33</v>
      </c>
      <c r="O150" s="43" t="n">
        <v>0</v>
      </c>
      <c r="P150" s="42" t="n">
        <v>0.03</v>
      </c>
      <c r="Q150" s="43" t="n">
        <v>0</v>
      </c>
      <c r="R150" s="43" t="n">
        <v>0</v>
      </c>
      <c r="S150" s="44" t="n"/>
    </row>
    <row customHeight="true" ht="18" outlineLevel="0" r="151">
      <c r="A151" s="33" t="s">
        <v>43</v>
      </c>
      <c r="B151" s="51" t="s"/>
      <c r="C151" s="52" t="s"/>
      <c r="D151" s="33" t="n">
        <v>760</v>
      </c>
      <c r="E151" s="72" t="n">
        <f aca="false" ca="false" dt2D="false" dtr="false" t="normal">SUM(E145:E150)</f>
        <v>88.43</v>
      </c>
      <c r="F151" s="72" t="n">
        <f aca="false" ca="false" dt2D="false" dtr="false" t="normal">SUM(F145:F150)</f>
        <v>38.95</v>
      </c>
      <c r="G151" s="72" t="n">
        <f aca="false" ca="false" dt2D="false" dtr="false" t="normal">SUM(G145:G150)</f>
        <v>45.53</v>
      </c>
      <c r="H151" s="72" t="n">
        <f aca="false" ca="false" dt2D="false" dtr="false" t="normal">SUM(H145:H150)</f>
        <v>109.91000000000001</v>
      </c>
      <c r="I151" s="72" t="n">
        <f aca="false" ca="false" dt2D="false" dtr="false" t="normal">SUM(I145:I150)</f>
        <v>1003.9100000000001</v>
      </c>
      <c r="J151" s="72" t="n">
        <f aca="false" ca="false" dt2D="false" dtr="false" t="normal">SUM(J145:J150)</f>
        <v>0</v>
      </c>
      <c r="K151" s="72" t="n">
        <f aca="false" ca="false" dt2D="false" dtr="false" t="normal">SUM(K145:K150)</f>
        <v>144.54000000000002</v>
      </c>
      <c r="L151" s="72" t="n">
        <f aca="false" ca="false" dt2D="false" dtr="false" t="normal">SUM(L145:L150)</f>
        <v>127.7</v>
      </c>
      <c r="M151" s="72" t="n">
        <f aca="false" ca="false" dt2D="false" dtr="false" t="normal">SUM(M145:M150)</f>
        <v>350.30000000000007</v>
      </c>
      <c r="N151" s="72" t="n">
        <f aca="false" ca="false" dt2D="false" dtr="false" t="normal">SUM(N145:N150)</f>
        <v>16.259999999999998</v>
      </c>
      <c r="O151" s="118" t="n">
        <f aca="false" ca="false" dt2D="false" dtr="false" t="normal">SUM(O145:O150)</f>
        <v>66.3</v>
      </c>
      <c r="P151" s="118" t="n">
        <f aca="false" ca="false" dt2D="false" dtr="false" t="normal">SUM(P145:P150)</f>
        <v>0.16</v>
      </c>
      <c r="Q151" s="118" t="n">
        <f aca="false" ca="false" dt2D="false" dtr="false" t="normal">SUM(Q145:Q150)</f>
        <v>0</v>
      </c>
      <c r="R151" s="72" t="n">
        <f aca="false" ca="false" dt2D="false" dtr="false" t="normal">SUM(R145:R150)</f>
        <v>38.1</v>
      </c>
    </row>
    <row customHeight="true" ht="18" outlineLevel="0" r="152">
      <c r="A152" s="69" t="s">
        <v>53</v>
      </c>
      <c r="B152" s="70" t="s"/>
      <c r="C152" s="70" t="s"/>
      <c r="D152" s="71" t="s"/>
      <c r="E152" s="72" t="n">
        <f aca="false" ca="false" dt2D="false" dtr="false" t="normal">E141+E151</f>
        <v>167.61</v>
      </c>
      <c r="F152" s="72" t="n">
        <f aca="false" ca="false" dt2D="false" dtr="false" t="normal">F141+F151</f>
        <v>56.89</v>
      </c>
      <c r="G152" s="72" t="n">
        <f aca="false" ca="false" dt2D="false" dtr="false" t="normal">G141+G151</f>
        <v>61.58</v>
      </c>
      <c r="H152" s="72" t="n">
        <f aca="false" ca="false" dt2D="false" dtr="false" t="normal">H141+H151</f>
        <v>185.945</v>
      </c>
      <c r="I152" s="72" t="n">
        <f aca="false" ca="false" dt2D="false" dtr="false" t="normal">I141+I151</f>
        <v>1523.9</v>
      </c>
      <c r="J152" s="64" t="n"/>
      <c r="K152" s="72" t="n">
        <f aca="false" ca="false" dt2D="false" dtr="false" t="normal">K141+K151</f>
        <v>309.85</v>
      </c>
      <c r="L152" s="72" t="n">
        <f aca="false" ca="false" dt2D="false" dtr="false" t="normal">L141+L151</f>
        <v>182.195</v>
      </c>
      <c r="M152" s="72" t="n">
        <f aca="false" ca="false" dt2D="false" dtr="false" t="normal">M141+M151</f>
        <v>542.9075</v>
      </c>
      <c r="N152" s="72" t="n">
        <f aca="false" ca="false" dt2D="false" dtr="false" t="normal">N141+N151</f>
        <v>37.39</v>
      </c>
      <c r="O152" s="72" t="n">
        <f aca="false" ca="false" dt2D="false" dtr="false" t="normal">O141+O151</f>
        <v>66.375</v>
      </c>
      <c r="P152" s="72" t="n">
        <f aca="false" ca="false" dt2D="false" dtr="false" t="normal">P141+P151</f>
        <v>5.04</v>
      </c>
      <c r="Q152" s="72" t="n">
        <f aca="false" ca="false" dt2D="false" dtr="false" t="normal">Q141+Q151</f>
        <v>2.83</v>
      </c>
      <c r="R152" s="72" t="n">
        <f aca="false" ca="false" dt2D="false" dtr="false" t="normal">R141+R151</f>
        <v>39.807500000000005</v>
      </c>
    </row>
    <row outlineLevel="0" r="153">
      <c r="A153" s="73" t="n"/>
      <c r="B153" s="73" t="n"/>
      <c r="C153" s="73" t="n"/>
      <c r="D153" s="73" t="n"/>
      <c r="E153" s="74" t="n"/>
      <c r="F153" s="74" t="n"/>
      <c r="G153" s="74" t="n"/>
      <c r="H153" s="74" t="n"/>
      <c r="I153" s="74" t="n"/>
      <c r="J153" s="77" t="n"/>
      <c r="K153" s="74" t="n"/>
      <c r="L153" s="74" t="n"/>
      <c r="M153" s="95" t="n"/>
      <c r="N153" s="74" t="n"/>
      <c r="O153" s="74" t="n"/>
      <c r="P153" s="95" t="n"/>
      <c r="Q153" s="76" t="n"/>
      <c r="R153" s="74" t="n"/>
    </row>
    <row outlineLevel="0" r="154">
      <c r="A154" s="73" t="n"/>
      <c r="B154" s="73" t="n"/>
      <c r="C154" s="73" t="n"/>
      <c r="D154" s="73" t="n"/>
      <c r="E154" s="74" t="n"/>
      <c r="F154" s="74" t="n"/>
      <c r="G154" s="74" t="n"/>
      <c r="H154" s="74" t="n"/>
      <c r="I154" s="74" t="n"/>
      <c r="J154" s="77" t="n"/>
      <c r="K154" s="74" t="n"/>
      <c r="L154" s="74" t="n"/>
      <c r="M154" s="95" t="n"/>
      <c r="N154" s="74" t="n"/>
      <c r="O154" s="74" t="n"/>
      <c r="P154" s="95" t="n"/>
      <c r="Q154" s="76" t="n"/>
      <c r="R154" s="74" t="n"/>
    </row>
    <row outlineLevel="0" r="155">
      <c r="A155" s="73" t="n"/>
      <c r="B155" s="73" t="n"/>
      <c r="C155" s="73" t="n"/>
      <c r="D155" s="73" t="n"/>
      <c r="E155" s="74" t="n"/>
      <c r="F155" s="74" t="n"/>
      <c r="G155" s="74" t="n"/>
      <c r="H155" s="74" t="n"/>
      <c r="I155" s="74" t="n"/>
      <c r="J155" s="77" t="n"/>
      <c r="K155" s="74" t="n"/>
      <c r="L155" s="74" t="n"/>
      <c r="M155" s="95" t="n"/>
      <c r="N155" s="74" t="n"/>
      <c r="O155" s="74" t="n"/>
      <c r="P155" s="95" t="n"/>
      <c r="Q155" s="76" t="n"/>
      <c r="R155" s="74" t="n"/>
    </row>
    <row ht="15" outlineLevel="0" r="156">
      <c r="A156" s="1" t="s">
        <v>0</v>
      </c>
      <c r="B156" s="1" t="s"/>
      <c r="C156" s="1" t="s"/>
      <c r="D156" s="73" t="n"/>
      <c r="E156" s="74" t="n"/>
      <c r="F156" s="74" t="n"/>
      <c r="G156" s="74" t="n"/>
      <c r="H156" s="74" t="n"/>
      <c r="I156" s="74" t="n"/>
      <c r="J156" s="77" t="n"/>
      <c r="K156" s="78" t="s">
        <v>104</v>
      </c>
      <c r="L156" s="78" t="s"/>
      <c r="M156" s="78" t="s"/>
      <c r="N156" s="78" t="s"/>
      <c r="O156" s="78" t="s"/>
      <c r="P156" s="78" t="s"/>
      <c r="Q156" s="78" t="s"/>
      <c r="R156" s="78" t="s"/>
      <c r="S156" s="78" t="s"/>
      <c r="T156" s="78" t="s"/>
    </row>
    <row outlineLevel="0" r="157">
      <c r="A157" s="3" t="s">
        <v>2</v>
      </c>
      <c r="B157" s="3" t="s"/>
      <c r="C157" s="3" t="s"/>
      <c r="D157" s="73" t="n"/>
      <c r="E157" s="74" t="n"/>
      <c r="F157" s="74" t="n"/>
      <c r="G157" s="74" t="n"/>
      <c r="H157" s="74" t="n"/>
      <c r="I157" s="74" t="n"/>
      <c r="J157" s="77" t="n"/>
      <c r="K157" s="119" t="s">
        <v>105</v>
      </c>
      <c r="L157" s="119" t="s"/>
      <c r="M157" s="119" t="s"/>
      <c r="N157" s="119" t="s"/>
      <c r="O157" s="119" t="s"/>
      <c r="P157" s="119" t="s"/>
      <c r="Q157" s="119" t="s"/>
      <c r="R157" s="119" t="s"/>
      <c r="S157" s="119" t="s"/>
      <c r="T157" s="119" t="s"/>
    </row>
    <row outlineLevel="0" r="158">
      <c r="A158" s="9" t="s">
        <v>86</v>
      </c>
      <c r="B158" s="9" t="s"/>
      <c r="C158" s="9" t="s"/>
      <c r="D158" s="73" t="n"/>
      <c r="E158" s="74" t="n"/>
      <c r="F158" s="74" t="n"/>
      <c r="G158" s="74" t="n"/>
      <c r="H158" s="74" t="n"/>
      <c r="I158" s="74" t="n"/>
      <c r="J158" s="77" t="n"/>
      <c r="K158" s="81" t="s">
        <v>106</v>
      </c>
      <c r="L158" s="81" t="s"/>
      <c r="M158" s="81" t="s"/>
      <c r="N158" s="81" t="s"/>
      <c r="O158" s="81" t="s"/>
      <c r="P158" s="81" t="s"/>
      <c r="Q158" s="81" t="s"/>
      <c r="R158" s="81" t="s"/>
    </row>
    <row outlineLevel="0" r="159">
      <c r="A159" s="80" t="s">
        <v>6</v>
      </c>
      <c r="B159" s="80" t="s"/>
      <c r="C159" s="80" t="s"/>
      <c r="D159" s="73" t="n"/>
      <c r="E159" s="74" t="n"/>
      <c r="F159" s="74" t="n"/>
      <c r="G159" s="74" t="n"/>
      <c r="H159" s="74" t="n"/>
      <c r="I159" s="74" t="n"/>
      <c r="J159" s="77" t="n"/>
      <c r="K159" s="81" t="s">
        <v>107</v>
      </c>
      <c r="L159" s="81" t="s"/>
      <c r="M159" s="81" t="s"/>
      <c r="N159" s="81" t="s"/>
      <c r="O159" s="81" t="s"/>
      <c r="P159" s="81" t="s"/>
      <c r="Q159" s="81" t="s"/>
      <c r="R159" s="81" t="s"/>
    </row>
    <row ht="18.75" outlineLevel="0" r="160">
      <c r="A160" s="14" t="s">
        <v>8</v>
      </c>
      <c r="B160" s="14" t="s"/>
      <c r="C160" s="14" t="s"/>
      <c r="D160" s="14" t="s"/>
      <c r="E160" s="14" t="s"/>
      <c r="F160" s="14" t="s"/>
      <c r="G160" s="14" t="s"/>
      <c r="H160" s="14" t="s"/>
      <c r="I160" s="14" t="s"/>
      <c r="J160" s="14" t="s"/>
      <c r="K160" s="14" t="s"/>
      <c r="L160" s="14" t="s"/>
      <c r="M160" s="14" t="s"/>
      <c r="N160" s="14" t="s"/>
      <c r="O160" s="14" t="s"/>
      <c r="P160" s="14" t="s"/>
      <c r="Q160" s="14" t="s"/>
      <c r="R160" s="14" t="s"/>
    </row>
    <row ht="15.75" outlineLevel="0" r="161">
      <c r="A161" s="15" t="s">
        <v>9</v>
      </c>
      <c r="B161" s="15" t="s"/>
      <c r="C161" s="15" t="s"/>
      <c r="D161" s="15" t="s"/>
      <c r="E161" s="15" t="s"/>
      <c r="F161" s="15" t="s"/>
      <c r="G161" s="15" t="s"/>
      <c r="H161" s="15" t="s"/>
      <c r="I161" s="15" t="s"/>
      <c r="J161" s="15" t="s"/>
      <c r="K161" s="15" t="s"/>
      <c r="L161" s="15" t="s"/>
      <c r="M161" s="15" t="s"/>
      <c r="N161" s="15" t="s"/>
      <c r="O161" s="15" t="s"/>
      <c r="P161" s="15" t="s"/>
      <c r="Q161" s="15" t="s"/>
      <c r="R161" s="15" t="s"/>
    </row>
    <row ht="15.75" outlineLevel="0" r="162">
      <c r="A162" s="16" t="s">
        <v>10</v>
      </c>
      <c r="B162" s="16" t="s"/>
      <c r="C162" s="16" t="s"/>
      <c r="D162" s="16" t="s"/>
      <c r="E162" s="16" t="s"/>
      <c r="F162" s="16" t="s"/>
      <c r="G162" s="16" t="s"/>
      <c r="H162" s="16" t="s"/>
      <c r="I162" s="16" t="s"/>
      <c r="J162" s="16" t="s"/>
      <c r="K162" s="16" t="s"/>
      <c r="L162" s="16" t="s"/>
      <c r="M162" s="16" t="s"/>
      <c r="N162" s="16" t="s"/>
      <c r="O162" s="16" t="s"/>
      <c r="P162" s="16" t="s"/>
      <c r="Q162" s="16" t="s"/>
      <c r="R162" s="16" t="s"/>
    </row>
    <row customHeight="true" ht="18" outlineLevel="0" r="163">
      <c r="A163" s="82" t="s">
        <v>108</v>
      </c>
      <c r="B163" s="83" t="s"/>
      <c r="C163" s="83" t="s"/>
      <c r="D163" s="83" t="s"/>
      <c r="E163" s="83" t="s"/>
      <c r="F163" s="83" t="s"/>
      <c r="G163" s="83" t="s"/>
      <c r="H163" s="83" t="s"/>
      <c r="I163" s="83" t="s"/>
      <c r="J163" s="83" t="s"/>
      <c r="K163" s="83" t="s"/>
      <c r="L163" s="83" t="s"/>
      <c r="M163" s="83" t="s"/>
      <c r="N163" s="83" t="s"/>
      <c r="O163" s="83" t="s"/>
      <c r="P163" s="83" t="s"/>
      <c r="Q163" s="83" t="s"/>
      <c r="R163" s="84" t="s"/>
    </row>
    <row customHeight="true" ht="18.75" outlineLevel="0" r="164">
      <c r="A164" s="20" t="s">
        <v>12</v>
      </c>
      <c r="B164" s="21" t="s"/>
      <c r="C164" s="21" t="s"/>
      <c r="D164" s="21" t="s"/>
      <c r="E164" s="21" t="s"/>
      <c r="F164" s="21" t="s"/>
      <c r="G164" s="21" t="s"/>
      <c r="H164" s="21" t="s"/>
      <c r="I164" s="21" t="s"/>
      <c r="J164" s="21" t="s"/>
      <c r="K164" s="21" t="s"/>
      <c r="L164" s="21" t="s"/>
      <c r="M164" s="21" t="s"/>
      <c r="N164" s="21" t="s"/>
      <c r="O164" s="21" t="s"/>
      <c r="P164" s="21" t="s"/>
      <c r="Q164" s="21" t="s"/>
      <c r="R164" s="22" t="s"/>
    </row>
    <row customHeight="true" ht="18" outlineLevel="0" r="165">
      <c r="A165" s="23" t="s">
        <v>13</v>
      </c>
      <c r="B165" s="24" t="s">
        <v>14</v>
      </c>
      <c r="C165" s="23" t="s">
        <v>15</v>
      </c>
      <c r="D165" s="24" t="s">
        <v>59</v>
      </c>
      <c r="E165" s="24" t="s">
        <v>17</v>
      </c>
      <c r="F165" s="23" t="s">
        <v>18</v>
      </c>
      <c r="G165" s="23" t="s">
        <v>19</v>
      </c>
      <c r="H165" s="23" t="s">
        <v>20</v>
      </c>
      <c r="I165" s="24" t="s">
        <v>21</v>
      </c>
      <c r="J165" s="26" t="n"/>
      <c r="K165" s="27" t="s">
        <v>22</v>
      </c>
      <c r="L165" s="27" t="n"/>
      <c r="M165" s="27" t="n"/>
      <c r="N165" s="27" t="n"/>
      <c r="O165" s="24" t="s">
        <v>23</v>
      </c>
      <c r="P165" s="28" t="s"/>
      <c r="Q165" s="28" t="s"/>
      <c r="R165" s="29" t="s"/>
    </row>
    <row customHeight="true" ht="15" outlineLevel="0" r="166">
      <c r="A166" s="30" t="s"/>
      <c r="B166" s="31" t="s"/>
      <c r="C166" s="30" t="s"/>
      <c r="D166" s="31" t="s"/>
      <c r="E166" s="31" t="s"/>
      <c r="F166" s="30" t="s"/>
      <c r="G166" s="30" t="s"/>
      <c r="H166" s="30" t="s"/>
      <c r="I166" s="31" t="s"/>
      <c r="J166" s="26" t="n"/>
      <c r="K166" s="24" t="s">
        <v>24</v>
      </c>
      <c r="L166" s="33" t="s">
        <v>25</v>
      </c>
      <c r="M166" s="33" t="s">
        <v>26</v>
      </c>
      <c r="N166" s="33" t="s">
        <v>27</v>
      </c>
      <c r="O166" s="33" t="s">
        <v>28</v>
      </c>
      <c r="P166" s="33" t="s">
        <v>29</v>
      </c>
      <c r="Q166" s="33" t="s">
        <v>30</v>
      </c>
      <c r="R166" s="33" t="s">
        <v>31</v>
      </c>
    </row>
    <row customHeight="true" ht="27.75" outlineLevel="0" r="167">
      <c r="A167" s="34" t="n">
        <v>210</v>
      </c>
      <c r="B167" s="34" t="s">
        <v>32</v>
      </c>
      <c r="C167" s="98" t="s">
        <v>109</v>
      </c>
      <c r="D167" s="40" t="n">
        <v>200</v>
      </c>
      <c r="E167" s="42" t="n">
        <v>79.42</v>
      </c>
      <c r="F167" s="42" t="n">
        <v>13.7</v>
      </c>
      <c r="G167" s="42" t="n">
        <v>27.6</v>
      </c>
      <c r="H167" s="42" t="n">
        <v>14.5</v>
      </c>
      <c r="I167" s="42" t="n">
        <v>362.1</v>
      </c>
      <c r="J167" s="64" t="n"/>
      <c r="K167" s="42" t="n">
        <v>113.9</v>
      </c>
      <c r="L167" s="42" t="n">
        <v>19.5</v>
      </c>
      <c r="M167" s="42" t="n">
        <v>259.8</v>
      </c>
      <c r="N167" s="42" t="n">
        <v>3</v>
      </c>
      <c r="O167" s="42" t="n">
        <v>339.8</v>
      </c>
      <c r="P167" s="42" t="n">
        <v>0.2</v>
      </c>
      <c r="Q167" s="42" t="n">
        <v>0</v>
      </c>
      <c r="R167" s="42" t="n">
        <v>0.3</v>
      </c>
      <c r="S167" s="0" t="n"/>
      <c r="T167" s="0" t="n"/>
      <c r="U167" s="0" t="n"/>
      <c r="V167" s="0" t="n"/>
      <c r="W167" s="0" t="n"/>
      <c r="X167" s="0" t="n"/>
      <c r="Y167" s="0" t="n"/>
      <c r="Z167" s="0" t="n"/>
      <c r="AA167" s="0" t="n"/>
      <c r="AB167" s="0" t="n"/>
      <c r="AC167" s="0" t="n"/>
      <c r="AD167" s="0" t="n"/>
      <c r="AE167" s="0" t="n"/>
      <c r="AF167" s="0" t="n"/>
      <c r="AG167" s="0" t="n"/>
      <c r="AH167" s="0" t="n"/>
      <c r="AI167" s="0" t="n"/>
    </row>
    <row customHeight="true" ht="18" outlineLevel="0" r="168">
      <c r="A168" s="99" t="n"/>
      <c r="B168" s="40" t="s">
        <v>35</v>
      </c>
      <c r="C168" s="88" t="s">
        <v>61</v>
      </c>
      <c r="D168" s="40" t="n">
        <v>70</v>
      </c>
      <c r="E168" s="42" t="n">
        <v>6.72</v>
      </c>
      <c r="F168" s="42" t="n">
        <v>9.48</v>
      </c>
      <c r="G168" s="42" t="n">
        <v>1.6</v>
      </c>
      <c r="H168" s="42" t="n">
        <v>57.6</v>
      </c>
      <c r="I168" s="42" t="n">
        <v>280.5</v>
      </c>
      <c r="J168" s="102" t="n"/>
      <c r="K168" s="42" t="n">
        <v>27.6</v>
      </c>
      <c r="L168" s="42" t="n">
        <v>39.6</v>
      </c>
      <c r="M168" s="42" t="n">
        <v>104.4</v>
      </c>
      <c r="N168" s="42" t="n">
        <v>1.32</v>
      </c>
      <c r="O168" s="43" t="n">
        <v>0</v>
      </c>
      <c r="P168" s="42" t="n">
        <v>0.12</v>
      </c>
      <c r="Q168" s="42" t="n">
        <v>0.3</v>
      </c>
      <c r="R168" s="42" t="n">
        <v>0.3</v>
      </c>
      <c r="S168" s="0" t="n"/>
      <c r="T168" s="0" t="n"/>
      <c r="U168" s="0" t="n"/>
      <c r="V168" s="0" t="n"/>
      <c r="W168" s="0" t="n"/>
      <c r="X168" s="0" t="n"/>
      <c r="Y168" s="0" t="n"/>
      <c r="Z168" s="0" t="n"/>
      <c r="AA168" s="0" t="n"/>
      <c r="AB168" s="0" t="n"/>
      <c r="AC168" s="0" t="n"/>
      <c r="AD168" s="0" t="n"/>
      <c r="AE168" s="0" t="n"/>
      <c r="AF168" s="0" t="n"/>
      <c r="AG168" s="0" t="n"/>
      <c r="AH168" s="0" t="n"/>
      <c r="AI168" s="0" t="n"/>
      <c r="AJ168" s="0" t="n"/>
      <c r="AK168" s="0" t="n"/>
      <c r="AL168" s="0" t="n"/>
      <c r="AM168" s="0" t="n"/>
      <c r="AN168" s="0" t="n"/>
      <c r="AO168" s="0" t="n"/>
      <c r="AP168" s="0" t="n"/>
      <c r="AQ168" s="0" t="n"/>
      <c r="AR168" s="0" t="n"/>
      <c r="AS168" s="0" t="n"/>
      <c r="AT168" s="0" t="n"/>
      <c r="AU168" s="0" t="n"/>
      <c r="AV168" s="0" t="n"/>
      <c r="AW168" s="0" t="n"/>
    </row>
    <row customHeight="true" ht="18" outlineLevel="0" r="169">
      <c r="A169" s="40" t="n"/>
      <c r="B169" s="40" t="s">
        <v>37</v>
      </c>
      <c r="C169" s="41" t="s">
        <v>40</v>
      </c>
      <c r="D169" s="40" t="n">
        <v>30</v>
      </c>
      <c r="E169" s="42" t="n">
        <v>7.8</v>
      </c>
      <c r="F169" s="42" t="n">
        <v>7.1</v>
      </c>
      <c r="G169" s="42" t="n">
        <v>8.1</v>
      </c>
      <c r="H169" s="42" t="n">
        <v>30.15</v>
      </c>
      <c r="I169" s="42" t="n">
        <v>208.35</v>
      </c>
      <c r="J169" s="41" t="n"/>
      <c r="K169" s="42" t="n">
        <v>10.35</v>
      </c>
      <c r="L169" s="42" t="n">
        <v>4.5</v>
      </c>
      <c r="M169" s="42" t="n">
        <v>29.25</v>
      </c>
      <c r="N169" s="42" t="n">
        <v>1.89</v>
      </c>
      <c r="O169" s="40" t="n">
        <v>0</v>
      </c>
      <c r="P169" s="42" t="n">
        <v>0.16</v>
      </c>
      <c r="Q169" s="42" t="n">
        <v>0.77</v>
      </c>
      <c r="R169" s="43" t="n">
        <v>0</v>
      </c>
      <c r="S169" s="0" t="n"/>
      <c r="T169" s="0" t="n"/>
      <c r="U169" s="0" t="n"/>
      <c r="V169" s="0" t="n"/>
      <c r="W169" s="0" t="n"/>
      <c r="X169" s="0" t="n"/>
      <c r="Y169" s="0" t="n"/>
      <c r="Z169" s="0" t="n"/>
      <c r="AA169" s="0" t="n"/>
      <c r="AB169" s="0" t="n"/>
      <c r="AC169" s="0" t="n"/>
      <c r="AD169" s="0" t="n"/>
      <c r="AE169" s="0" t="n"/>
      <c r="AF169" s="0" t="n"/>
      <c r="AG169" s="0" t="n"/>
      <c r="AH169" s="0" t="n"/>
      <c r="AI169" s="0" t="n"/>
      <c r="AJ169" s="0" t="n"/>
      <c r="AK169" s="0" t="n"/>
      <c r="AL169" s="0" t="n"/>
      <c r="AM169" s="0" t="n"/>
      <c r="AN169" s="0" t="n"/>
      <c r="AO169" s="0" t="n"/>
      <c r="AP169" s="0" t="n"/>
      <c r="AQ169" s="0" t="n"/>
      <c r="AR169" s="0" t="n"/>
      <c r="AS169" s="0" t="n"/>
      <c r="AT169" s="0" t="n"/>
      <c r="AU169" s="0" t="n"/>
      <c r="AV169" s="0" t="n"/>
      <c r="AW169" s="0" t="n"/>
    </row>
    <row customHeight="true" ht="18" outlineLevel="0" r="170">
      <c r="A170" s="40" t="n">
        <v>376</v>
      </c>
      <c r="B170" s="40" t="s">
        <v>39</v>
      </c>
      <c r="C170" s="41" t="s">
        <v>62</v>
      </c>
      <c r="D170" s="40" t="n">
        <v>200</v>
      </c>
      <c r="E170" s="42" t="n">
        <v>1.9</v>
      </c>
      <c r="F170" s="42" t="n">
        <v>0.1</v>
      </c>
      <c r="G170" s="43" t="n">
        <v>0</v>
      </c>
      <c r="H170" s="42" t="n">
        <v>15</v>
      </c>
      <c r="I170" s="42" t="n">
        <v>60</v>
      </c>
      <c r="J170" s="64" t="n"/>
      <c r="K170" s="42" t="n">
        <v>5</v>
      </c>
      <c r="L170" s="42" t="n">
        <v>0</v>
      </c>
      <c r="M170" s="42" t="n">
        <v>0</v>
      </c>
      <c r="N170" s="42" t="n">
        <v>2</v>
      </c>
      <c r="O170" s="43" t="n">
        <v>0</v>
      </c>
      <c r="P170" s="43" t="n">
        <v>0</v>
      </c>
      <c r="Q170" s="43" t="n">
        <v>0</v>
      </c>
      <c r="R170" s="43" t="n">
        <v>0</v>
      </c>
      <c r="S170" s="56" t="n"/>
    </row>
    <row outlineLevel="0" r="171">
      <c r="A171" s="33" t="s">
        <v>43</v>
      </c>
      <c r="B171" s="51" t="s"/>
      <c r="C171" s="52" t="s"/>
      <c r="D171" s="24" t="n">
        <v>500</v>
      </c>
      <c r="E171" s="72" t="n">
        <f aca="false" ca="false" dt2D="false" dtr="false" t="normal">SUM(E167:E170)</f>
        <v>95.84</v>
      </c>
      <c r="F171" s="72" t="n">
        <f aca="false" ca="false" dt2D="false" dtr="false" t="normal">SUM(F167:F170)</f>
        <v>30.380000000000003</v>
      </c>
      <c r="G171" s="72" t="n">
        <f aca="false" ca="false" dt2D="false" dtr="false" t="normal">SUM(G167:G170)</f>
        <v>37.300000000000004</v>
      </c>
      <c r="H171" s="72" t="n">
        <f aca="false" ca="false" dt2D="false" dtr="false" t="normal">SUM(H167:H170)</f>
        <v>117.25</v>
      </c>
      <c r="I171" s="72" t="n">
        <f aca="false" ca="false" dt2D="false" dtr="false" t="normal">SUM(I167:I170)</f>
        <v>910.95</v>
      </c>
      <c r="J171" s="72" t="n">
        <f aca="false" ca="false" dt2D="false" dtr="false" t="normal">SUM(J167:J170)</f>
        <v>0</v>
      </c>
      <c r="K171" s="72" t="n">
        <f aca="false" ca="false" dt2D="false" dtr="false" t="normal">SUM(K167:K170)</f>
        <v>156.85</v>
      </c>
      <c r="L171" s="72" t="n">
        <f aca="false" ca="false" dt2D="false" dtr="false" t="normal">SUM(L167:L170)</f>
        <v>63.6</v>
      </c>
      <c r="M171" s="72" t="n">
        <f aca="false" ca="false" dt2D="false" dtr="false" t="normal">SUM(M167:M170)</f>
        <v>393.45000000000005</v>
      </c>
      <c r="N171" s="72" t="n">
        <f aca="false" ca="false" dt2D="false" dtr="false" t="normal">SUM(N167:N170)</f>
        <v>8.21</v>
      </c>
      <c r="O171" s="72" t="n">
        <f aca="false" ca="false" dt2D="false" dtr="false" t="normal">SUM(O167:O170)</f>
        <v>339.8</v>
      </c>
      <c r="P171" s="72" t="n">
        <f aca="false" ca="false" dt2D="false" dtr="false" t="normal">SUM(P167:P170)</f>
        <v>0.48</v>
      </c>
      <c r="Q171" s="72" t="n">
        <f aca="false" ca="false" dt2D="false" dtr="false" t="normal">SUM(Q167:Q170)</f>
        <v>1.07</v>
      </c>
      <c r="R171" s="72" t="n">
        <f aca="false" ca="false" dt2D="false" dtr="false" t="normal">SUM(R167:R170)</f>
        <v>0.6</v>
      </c>
    </row>
    <row customHeight="true" ht="18" outlineLevel="0" r="172">
      <c r="A172" s="20" t="s">
        <v>44</v>
      </c>
      <c r="B172" s="21" t="s"/>
      <c r="C172" s="21" t="s"/>
      <c r="D172" s="21" t="s"/>
      <c r="E172" s="21" t="s"/>
      <c r="F172" s="21" t="s"/>
      <c r="G172" s="21" t="s"/>
      <c r="H172" s="21" t="s"/>
      <c r="I172" s="21" t="s"/>
      <c r="J172" s="21" t="s"/>
      <c r="K172" s="21" t="s"/>
      <c r="L172" s="21" t="s"/>
      <c r="M172" s="21" t="s"/>
      <c r="N172" s="21" t="s"/>
      <c r="O172" s="21" t="s"/>
      <c r="P172" s="21" t="s"/>
      <c r="Q172" s="21" t="s"/>
      <c r="R172" s="22" t="s"/>
    </row>
    <row customHeight="true" ht="18" outlineLevel="0" r="173">
      <c r="A173" s="23" t="s">
        <v>13</v>
      </c>
      <c r="B173" s="24" t="s">
        <v>14</v>
      </c>
      <c r="C173" s="23" t="s">
        <v>15</v>
      </c>
      <c r="D173" s="24" t="s">
        <v>59</v>
      </c>
      <c r="E173" s="24" t="s">
        <v>17</v>
      </c>
      <c r="F173" s="23" t="s">
        <v>18</v>
      </c>
      <c r="G173" s="23" t="s">
        <v>19</v>
      </c>
      <c r="H173" s="23" t="s">
        <v>20</v>
      </c>
      <c r="I173" s="24" t="s">
        <v>21</v>
      </c>
      <c r="J173" s="26" t="n"/>
      <c r="K173" s="27" t="s">
        <v>22</v>
      </c>
      <c r="L173" s="27" t="n"/>
      <c r="M173" s="27" t="n"/>
      <c r="N173" s="27" t="n"/>
      <c r="O173" s="24" t="s">
        <v>23</v>
      </c>
      <c r="P173" s="28" t="s"/>
      <c r="Q173" s="28" t="s"/>
      <c r="R173" s="29" t="s"/>
    </row>
    <row customHeight="true" ht="15" outlineLevel="0" r="174">
      <c r="A174" s="30" t="s"/>
      <c r="B174" s="31" t="s"/>
      <c r="C174" s="30" t="s"/>
      <c r="D174" s="31" t="s"/>
      <c r="E174" s="31" t="s"/>
      <c r="F174" s="30" t="s"/>
      <c r="G174" s="30" t="s"/>
      <c r="H174" s="30" t="s"/>
      <c r="I174" s="31" t="s"/>
      <c r="J174" s="26" t="n"/>
      <c r="K174" s="24" t="s">
        <v>24</v>
      </c>
      <c r="L174" s="33" t="s">
        <v>25</v>
      </c>
      <c r="M174" s="33" t="s">
        <v>26</v>
      </c>
      <c r="N174" s="33" t="s">
        <v>27</v>
      </c>
      <c r="O174" s="33" t="s">
        <v>28</v>
      </c>
      <c r="P174" s="33" t="s">
        <v>29</v>
      </c>
      <c r="Q174" s="33" t="s">
        <v>30</v>
      </c>
      <c r="R174" s="33" t="s">
        <v>31</v>
      </c>
    </row>
    <row customFormat="true" customHeight="true" ht="17.25" outlineLevel="0" r="175" s="57">
      <c r="A175" s="58" t="n">
        <v>52</v>
      </c>
      <c r="B175" s="58" t="s">
        <v>32</v>
      </c>
      <c r="C175" s="59" t="s">
        <v>45</v>
      </c>
      <c r="D175" s="58" t="n">
        <v>60</v>
      </c>
      <c r="E175" s="58" t="n">
        <v>5.9</v>
      </c>
      <c r="F175" s="60" t="n">
        <v>1</v>
      </c>
      <c r="G175" s="60" t="n">
        <v>3.6</v>
      </c>
      <c r="H175" s="60" t="n">
        <v>6.6</v>
      </c>
      <c r="I175" s="60" t="n">
        <v>62.4</v>
      </c>
      <c r="J175" s="60" t="n"/>
      <c r="K175" s="60" t="n">
        <v>21.1</v>
      </c>
      <c r="L175" s="60" t="n">
        <v>12.5</v>
      </c>
      <c r="M175" s="60" t="n">
        <v>24.6</v>
      </c>
      <c r="N175" s="60" t="n">
        <v>0.8</v>
      </c>
      <c r="O175" s="61" t="n">
        <v>0</v>
      </c>
      <c r="P175" s="60" t="n">
        <v>0</v>
      </c>
      <c r="Q175" s="60" t="n">
        <v>0.1</v>
      </c>
      <c r="R175" s="60" t="n">
        <v>5.7</v>
      </c>
      <c r="S175" s="62" t="n"/>
      <c r="T175" s="62" t="n"/>
      <c r="U175" s="62" t="n"/>
      <c r="V175" s="62" t="n"/>
      <c r="W175" s="62" t="n"/>
      <c r="X175" s="62" t="n"/>
      <c r="Y175" s="62" t="n"/>
      <c r="Z175" s="62" t="n"/>
      <c r="AA175" s="62" t="n"/>
      <c r="AB175" s="62" t="n"/>
      <c r="AC175" s="62" t="n"/>
      <c r="AD175" s="62" t="n"/>
      <c r="AE175" s="62" t="n"/>
      <c r="AF175" s="62" t="n"/>
      <c r="AG175" s="62" t="n"/>
      <c r="AH175" s="62" t="n"/>
      <c r="AI175" s="62" t="n"/>
      <c r="AJ175" s="62" t="n"/>
      <c r="AK175" s="62" t="n"/>
      <c r="AL175" s="62" t="n"/>
      <c r="AM175" s="62" t="n"/>
      <c r="AN175" s="62" t="n"/>
      <c r="AO175" s="62" t="n"/>
      <c r="AP175" s="62" t="n"/>
      <c r="AQ175" s="62" t="n"/>
      <c r="AR175" s="62" t="n"/>
      <c r="AS175" s="62" t="n"/>
      <c r="AT175" s="62" t="n"/>
      <c r="AU175" s="62" t="n"/>
      <c r="AV175" s="62" t="n"/>
      <c r="AW175" s="62" t="n"/>
    </row>
    <row customHeight="true" ht="32.25" outlineLevel="0" r="176">
      <c r="A176" s="40" t="n">
        <v>103</v>
      </c>
      <c r="B176" s="40" t="s">
        <v>35</v>
      </c>
      <c r="C176" s="63" t="s">
        <v>110</v>
      </c>
      <c r="D176" s="34" t="n">
        <v>200</v>
      </c>
      <c r="E176" s="120" t="n">
        <v>8.08</v>
      </c>
      <c r="F176" s="42" t="n">
        <v>2.15</v>
      </c>
      <c r="G176" s="42" t="n">
        <v>2.27</v>
      </c>
      <c r="H176" s="40" t="n">
        <v>13.96</v>
      </c>
      <c r="I176" s="120" t="n">
        <v>94.6</v>
      </c>
      <c r="J176" s="41" t="n"/>
      <c r="K176" s="42" t="n">
        <v>23.36</v>
      </c>
      <c r="L176" s="42" t="n">
        <v>21.82</v>
      </c>
      <c r="M176" s="42" t="n">
        <v>54.06</v>
      </c>
      <c r="N176" s="42" t="n">
        <v>0.9</v>
      </c>
      <c r="O176" s="43" t="n">
        <v>0</v>
      </c>
      <c r="P176" s="40" t="n">
        <v>0.09</v>
      </c>
      <c r="Q176" s="42" t="n">
        <v>0.946</v>
      </c>
      <c r="R176" s="42" t="n">
        <v>6.6</v>
      </c>
    </row>
    <row customHeight="true" ht="18" outlineLevel="0" r="177">
      <c r="A177" s="40" t="n">
        <v>229</v>
      </c>
      <c r="B177" s="40" t="s">
        <v>37</v>
      </c>
      <c r="C177" s="87" t="s">
        <v>111</v>
      </c>
      <c r="D177" s="40" t="n">
        <v>120</v>
      </c>
      <c r="E177" s="42" t="n">
        <v>34.11</v>
      </c>
      <c r="F177" s="42" t="n">
        <v>10.92</v>
      </c>
      <c r="G177" s="42" t="n">
        <v>5.76</v>
      </c>
      <c r="H177" s="42" t="n">
        <v>5.76</v>
      </c>
      <c r="I177" s="65" t="n">
        <v>118.8</v>
      </c>
      <c r="J177" s="91" t="n"/>
      <c r="K177" s="42" t="n">
        <v>42.59</v>
      </c>
      <c r="L177" s="42" t="n">
        <v>40.97</v>
      </c>
      <c r="M177" s="42" t="n">
        <v>155.53</v>
      </c>
      <c r="N177" s="42" t="n">
        <v>0.79</v>
      </c>
      <c r="O177" s="42" t="n">
        <v>1.82</v>
      </c>
      <c r="P177" s="42" t="n">
        <v>6.24</v>
      </c>
      <c r="Q177" s="42" t="n">
        <v>0.96</v>
      </c>
      <c r="R177" s="42" t="n">
        <v>2.88</v>
      </c>
      <c r="S177" s="44" t="n"/>
    </row>
    <row customHeight="true" ht="17.25" outlineLevel="0" r="178">
      <c r="A178" s="40" t="n">
        <v>304</v>
      </c>
      <c r="B178" s="40" t="s">
        <v>39</v>
      </c>
      <c r="C178" s="41" t="s">
        <v>112</v>
      </c>
      <c r="D178" s="40" t="n">
        <v>150</v>
      </c>
      <c r="E178" s="42" t="n">
        <v>16.5</v>
      </c>
      <c r="F178" s="42" t="n">
        <v>3.8</v>
      </c>
      <c r="G178" s="42" t="n">
        <v>6.1</v>
      </c>
      <c r="H178" s="42" t="n">
        <v>41.4</v>
      </c>
      <c r="I178" s="42" t="n">
        <v>235.7</v>
      </c>
      <c r="J178" s="93" t="n"/>
      <c r="K178" s="42" t="n">
        <v>140.8</v>
      </c>
      <c r="L178" s="42" t="n">
        <v>115.2</v>
      </c>
      <c r="M178" s="42" t="n">
        <v>392.1</v>
      </c>
      <c r="N178" s="42" t="n">
        <v>3.6</v>
      </c>
      <c r="O178" s="42" t="n">
        <v>0.1</v>
      </c>
      <c r="P178" s="42" t="n">
        <v>42.8</v>
      </c>
      <c r="Q178" s="42" t="n">
        <v>4.5</v>
      </c>
      <c r="R178" s="111" t="n">
        <v>0</v>
      </c>
      <c r="S178" s="44" t="n"/>
    </row>
    <row customHeight="true" ht="18" outlineLevel="0" r="179">
      <c r="A179" s="40" t="n">
        <v>349</v>
      </c>
      <c r="B179" s="40" t="s">
        <v>41</v>
      </c>
      <c r="C179" s="63" t="s">
        <v>113</v>
      </c>
      <c r="D179" s="40" t="n">
        <v>200</v>
      </c>
      <c r="E179" s="42" t="n">
        <v>6.22</v>
      </c>
      <c r="F179" s="42" t="n">
        <v>0.6</v>
      </c>
      <c r="G179" s="42" t="n">
        <v>0.09</v>
      </c>
      <c r="H179" s="42" t="n">
        <v>32.01</v>
      </c>
      <c r="I179" s="42" t="n">
        <v>132.8</v>
      </c>
      <c r="J179" s="64" t="n"/>
      <c r="K179" s="42" t="n">
        <v>32.48</v>
      </c>
      <c r="L179" s="42" t="n">
        <v>17.46</v>
      </c>
      <c r="M179" s="42" t="n">
        <v>23.44</v>
      </c>
      <c r="N179" s="42" t="n">
        <v>0.7</v>
      </c>
      <c r="O179" s="43" t="n">
        <v>0</v>
      </c>
      <c r="P179" s="42" t="n">
        <v>0.02</v>
      </c>
      <c r="Q179" s="42" t="n">
        <v>0.26</v>
      </c>
      <c r="R179" s="42" t="n">
        <v>0.73</v>
      </c>
      <c r="S179" s="44" t="n"/>
    </row>
    <row customFormat="true" customHeight="true" ht="18" outlineLevel="0" r="180" s="121">
      <c r="A180" s="40" t="n"/>
      <c r="B180" s="58" t="s">
        <v>51</v>
      </c>
      <c r="C180" s="63" t="s">
        <v>50</v>
      </c>
      <c r="D180" s="40" t="n">
        <v>30</v>
      </c>
      <c r="E180" s="42" t="n">
        <v>2.4</v>
      </c>
      <c r="F180" s="42" t="n">
        <v>1.68</v>
      </c>
      <c r="G180" s="42" t="n">
        <v>0.33</v>
      </c>
      <c r="H180" s="42" t="n">
        <v>14.82</v>
      </c>
      <c r="I180" s="42" t="n">
        <v>68.97</v>
      </c>
      <c r="J180" s="64" t="n"/>
      <c r="K180" s="42" t="n">
        <v>6.9</v>
      </c>
      <c r="L180" s="42" t="n">
        <v>7.5</v>
      </c>
      <c r="M180" s="42" t="n">
        <v>31.8</v>
      </c>
      <c r="N180" s="42" t="n">
        <v>0.93</v>
      </c>
      <c r="O180" s="43" t="n">
        <v>0</v>
      </c>
      <c r="P180" s="42" t="n">
        <v>0.03</v>
      </c>
      <c r="Q180" s="43" t="n">
        <v>0</v>
      </c>
      <c r="R180" s="43" t="n">
        <v>0</v>
      </c>
      <c r="S180" s="55" t="n"/>
      <c r="T180" s="0" t="n"/>
      <c r="U180" s="0" t="n"/>
      <c r="V180" s="0" t="n"/>
      <c r="W180" s="0" t="n"/>
      <c r="X180" s="0" t="n"/>
      <c r="Y180" s="0" t="n"/>
      <c r="Z180" s="0" t="n"/>
      <c r="AA180" s="0" t="n"/>
      <c r="AB180" s="0" t="n"/>
      <c r="AC180" s="0" t="n"/>
      <c r="AD180" s="0" t="n"/>
      <c r="AE180" s="0" t="n"/>
      <c r="AF180" s="0" t="n"/>
      <c r="AG180" s="0" t="n"/>
      <c r="AH180" s="0" t="n"/>
      <c r="AI180" s="0" t="n"/>
      <c r="AJ180" s="0" t="n"/>
      <c r="AK180" s="0" t="n"/>
      <c r="AL180" s="0" t="n"/>
      <c r="AM180" s="0" t="n"/>
      <c r="AN180" s="0" t="n"/>
      <c r="AO180" s="0" t="n"/>
      <c r="AP180" s="0" t="n"/>
      <c r="AQ180" s="0" t="n"/>
      <c r="AR180" s="0" t="n"/>
      <c r="AS180" s="0" t="n"/>
      <c r="AT180" s="0" t="n"/>
      <c r="AU180" s="0" t="n"/>
      <c r="AV180" s="0" t="n"/>
      <c r="AW180" s="0" t="n"/>
    </row>
    <row customFormat="true" customHeight="true" ht="18" outlineLevel="0" r="181" s="121">
      <c r="A181" s="40" t="n"/>
      <c r="B181" s="40" t="s">
        <v>71</v>
      </c>
      <c r="C181" s="41" t="s">
        <v>52</v>
      </c>
      <c r="D181" s="40" t="n">
        <v>30</v>
      </c>
      <c r="E181" s="39" t="n">
        <v>2.88</v>
      </c>
      <c r="F181" s="42" t="n">
        <v>2.37</v>
      </c>
      <c r="G181" s="42" t="n">
        <v>0.3</v>
      </c>
      <c r="H181" s="42" t="n">
        <v>14.49</v>
      </c>
      <c r="I181" s="42" t="n">
        <v>70.14</v>
      </c>
      <c r="J181" s="64" t="n"/>
      <c r="K181" s="42" t="n">
        <v>6.9</v>
      </c>
      <c r="L181" s="42" t="n">
        <v>9.9</v>
      </c>
      <c r="M181" s="42" t="n">
        <v>26.1</v>
      </c>
      <c r="N181" s="42" t="n">
        <v>0.33</v>
      </c>
      <c r="O181" s="43" t="n">
        <v>0</v>
      </c>
      <c r="P181" s="42" t="n">
        <v>0.03</v>
      </c>
      <c r="Q181" s="43" t="n">
        <v>0</v>
      </c>
      <c r="R181" s="43" t="n">
        <v>0</v>
      </c>
      <c r="S181" s="44" t="n"/>
      <c r="T181" s="0" t="n"/>
      <c r="U181" s="0" t="n"/>
      <c r="V181" s="0" t="n"/>
      <c r="W181" s="0" t="n"/>
      <c r="X181" s="0" t="n"/>
      <c r="Y181" s="0" t="n"/>
      <c r="Z181" s="0" t="n"/>
      <c r="AA181" s="0" t="n"/>
      <c r="AB181" s="0" t="n"/>
      <c r="AC181" s="0" t="n"/>
      <c r="AD181" s="0" t="n"/>
      <c r="AE181" s="0" t="n"/>
      <c r="AF181" s="0" t="n"/>
      <c r="AG181" s="0" t="n"/>
      <c r="AH181" s="0" t="n"/>
      <c r="AI181" s="0" t="n"/>
      <c r="AJ181" s="0" t="n"/>
      <c r="AK181" s="0" t="n"/>
      <c r="AL181" s="0" t="n"/>
      <c r="AM181" s="0" t="n"/>
      <c r="AN181" s="0" t="n"/>
      <c r="AO181" s="0" t="n"/>
      <c r="AP181" s="0" t="n"/>
      <c r="AQ181" s="0" t="n"/>
      <c r="AR181" s="0" t="n"/>
      <c r="AS181" s="0" t="n"/>
      <c r="AT181" s="0" t="n"/>
      <c r="AU181" s="0" t="n"/>
      <c r="AV181" s="0" t="n"/>
      <c r="AW181" s="0" t="n"/>
    </row>
    <row customHeight="true" ht="18" outlineLevel="0" r="182">
      <c r="A182" s="33" t="s">
        <v>43</v>
      </c>
      <c r="B182" s="51" t="s"/>
      <c r="C182" s="52" t="s"/>
      <c r="D182" s="24" t="n">
        <v>790</v>
      </c>
      <c r="E182" s="54" t="n">
        <f aca="false" ca="false" dt2D="false" dtr="false" t="normal">SUM(E175:E181)</f>
        <v>76.09</v>
      </c>
      <c r="F182" s="54" t="n">
        <f aca="false" ca="false" dt2D="false" dtr="false" t="normal">SUM(F175:F181)</f>
        <v>22.520000000000003</v>
      </c>
      <c r="G182" s="54" t="n">
        <f aca="false" ca="false" dt2D="false" dtr="false" t="normal">SUM(G175:G181)</f>
        <v>18.449999999999996</v>
      </c>
      <c r="H182" s="54" t="n">
        <f aca="false" ca="false" dt2D="false" dtr="false" t="normal">SUM(H175:H181)</f>
        <v>129.04</v>
      </c>
      <c r="I182" s="54" t="n">
        <f aca="false" ca="false" dt2D="false" dtr="false" t="normal">SUM(I175:I181)</f>
        <v>783.41</v>
      </c>
      <c r="J182" s="54" t="n">
        <f aca="false" ca="false" dt2D="false" dtr="false" t="normal">SUM(J175:J181)</f>
        <v>0</v>
      </c>
      <c r="K182" s="54" t="n">
        <f aca="false" ca="false" dt2D="false" dtr="false" t="normal">SUM(K175:K181)</f>
        <v>274.13</v>
      </c>
      <c r="L182" s="54" t="n">
        <f aca="false" ca="false" dt2D="false" dtr="false" t="normal">SUM(L175:L181)</f>
        <v>225.35000000000002</v>
      </c>
      <c r="M182" s="54" t="n">
        <f aca="false" ca="false" dt2D="false" dtr="false" t="normal">SUM(M175:M181)</f>
        <v>707.63</v>
      </c>
      <c r="N182" s="54" t="n">
        <f aca="false" ca="false" dt2D="false" dtr="false" t="normal">SUM(N175:N181)</f>
        <v>8.049999999999999</v>
      </c>
      <c r="O182" s="54" t="n">
        <f aca="false" ca="false" dt2D="false" dtr="false" t="normal">SUM(O175:O181)</f>
        <v>1.9200000000000002</v>
      </c>
      <c r="P182" s="54" t="n">
        <f aca="false" ca="false" dt2D="false" dtr="false" t="normal">SUM(P175:P181)</f>
        <v>49.21</v>
      </c>
      <c r="Q182" s="54" t="n">
        <f aca="false" ca="false" dt2D="false" dtr="false" t="normal">SUM(Q175:Q181)</f>
        <v>6.766</v>
      </c>
      <c r="R182" s="54" t="n">
        <f aca="false" ca="false" dt2D="false" dtr="false" t="normal">SUM(R175:R181)</f>
        <v>15.91</v>
      </c>
    </row>
    <row customHeight="true" ht="18" outlineLevel="0" r="183">
      <c r="A183" s="69" t="s">
        <v>53</v>
      </c>
      <c r="B183" s="70" t="s"/>
      <c r="C183" s="70" t="s"/>
      <c r="D183" s="71" t="s"/>
      <c r="E183" s="72" t="n">
        <f aca="false" ca="false" dt2D="false" dtr="false" t="normal">E171+E182</f>
        <v>171.93</v>
      </c>
      <c r="F183" s="72" t="n">
        <f aca="false" ca="false" dt2D="false" dtr="false" t="normal">F171+F182</f>
        <v>52.900000000000006</v>
      </c>
      <c r="G183" s="72" t="n">
        <f aca="false" ca="false" dt2D="false" dtr="false" t="normal">G171+G182</f>
        <v>55.75</v>
      </c>
      <c r="H183" s="72" t="n">
        <f aca="false" ca="false" dt2D="false" dtr="false" t="normal">H171+H182</f>
        <v>246.29</v>
      </c>
      <c r="I183" s="72" t="n">
        <f aca="false" ca="false" dt2D="false" dtr="false" t="normal">I171+I182</f>
        <v>1694.3600000000001</v>
      </c>
      <c r="J183" s="64" t="n"/>
      <c r="K183" s="72" t="n">
        <f aca="false" ca="false" dt2D="false" dtr="false" t="normal">K171+K182</f>
        <v>430.98</v>
      </c>
      <c r="L183" s="72" t="n">
        <f aca="false" ca="false" dt2D="false" dtr="false" t="normal">L171+L182</f>
        <v>288.95000000000005</v>
      </c>
      <c r="M183" s="72" t="n">
        <f aca="false" ca="false" dt2D="false" dtr="false" t="normal">M171+M182</f>
        <v>1101.08</v>
      </c>
      <c r="N183" s="72" t="n">
        <f aca="false" ca="false" dt2D="false" dtr="false" t="normal">N171+N182</f>
        <v>16.259999999999998</v>
      </c>
      <c r="O183" s="72" t="n">
        <f aca="false" ca="false" dt2D="false" dtr="false" t="normal">O171+O182</f>
        <v>341.72</v>
      </c>
      <c r="P183" s="72" t="n">
        <f aca="false" ca="false" dt2D="false" dtr="false" t="normal">P171+P182</f>
        <v>49.69</v>
      </c>
      <c r="Q183" s="72" t="n">
        <f aca="false" ca="false" dt2D="false" dtr="false" t="normal">Q171+Q182</f>
        <v>7.836</v>
      </c>
      <c r="R183" s="72" t="n">
        <f aca="false" ca="false" dt2D="false" dtr="false" t="normal">R171+R182</f>
        <v>16.51</v>
      </c>
    </row>
    <row outlineLevel="0" r="184">
      <c r="A184" s="73" t="n"/>
      <c r="B184" s="73" t="n"/>
      <c r="C184" s="73" t="n"/>
      <c r="D184" s="73" t="n"/>
      <c r="E184" s="74" t="n"/>
      <c r="F184" s="74" t="n"/>
      <c r="G184" s="74" t="n"/>
      <c r="H184" s="74" t="n"/>
      <c r="I184" s="74" t="n"/>
      <c r="J184" s="77" t="n"/>
      <c r="K184" s="74" t="n"/>
      <c r="L184" s="74" t="n"/>
      <c r="M184" s="74" t="n"/>
      <c r="N184" s="95" t="n"/>
      <c r="O184" s="74" t="n"/>
      <c r="P184" s="95" t="n"/>
      <c r="Q184" s="95" t="n"/>
      <c r="R184" s="74" t="n"/>
    </row>
    <row outlineLevel="0" r="185">
      <c r="A185" s="73" t="n"/>
      <c r="B185" s="73" t="n"/>
      <c r="C185" s="73" t="n"/>
      <c r="D185" s="73" t="n"/>
      <c r="E185" s="74" t="n"/>
      <c r="F185" s="74" t="n"/>
      <c r="G185" s="74" t="n"/>
      <c r="H185" s="74" t="n"/>
      <c r="I185" s="74" t="n"/>
      <c r="J185" s="77" t="n"/>
      <c r="K185" s="74" t="n"/>
      <c r="L185" s="74" t="n"/>
      <c r="M185" s="74" t="n"/>
      <c r="N185" s="95" t="n"/>
      <c r="O185" s="74" t="n"/>
      <c r="P185" s="95" t="n"/>
      <c r="Q185" s="95" t="n"/>
      <c r="R185" s="74" t="n"/>
    </row>
    <row outlineLevel="0" r="186">
      <c r="A186" s="73" t="n"/>
      <c r="B186" s="73" t="n"/>
      <c r="C186" s="73" t="n"/>
      <c r="D186" s="73" t="n"/>
      <c r="E186" s="74" t="n"/>
      <c r="F186" s="74" t="n"/>
      <c r="G186" s="74" t="n"/>
      <c r="H186" s="74" t="n"/>
      <c r="I186" s="74" t="n"/>
      <c r="J186" s="77" t="n"/>
      <c r="K186" s="74" t="n"/>
      <c r="L186" s="74" t="n"/>
      <c r="M186" s="74" t="n"/>
      <c r="N186" s="95" t="n"/>
      <c r="O186" s="74" t="n"/>
      <c r="P186" s="95" t="n"/>
      <c r="Q186" s="95" t="n"/>
      <c r="R186" s="74" t="n"/>
    </row>
    <row ht="15" outlineLevel="0" r="187">
      <c r="A187" s="1" t="s">
        <v>0</v>
      </c>
      <c r="B187" s="1" t="s"/>
      <c r="C187" s="1" t="s"/>
      <c r="D187" s="73" t="n"/>
      <c r="E187" s="74" t="n"/>
      <c r="F187" s="74" t="n"/>
      <c r="G187" s="74" t="n"/>
      <c r="H187" s="74" t="n"/>
      <c r="I187" s="74" t="n"/>
      <c r="J187" s="77" t="n"/>
      <c r="K187" s="78" t="s">
        <v>114</v>
      </c>
      <c r="L187" s="78" t="s"/>
      <c r="M187" s="78" t="s"/>
      <c r="N187" s="78" t="s"/>
      <c r="O187" s="78" t="s"/>
      <c r="P187" s="78" t="s"/>
      <c r="Q187" s="78" t="s"/>
      <c r="R187" s="78" t="s"/>
      <c r="S187" s="78" t="s"/>
      <c r="T187" s="78" t="s"/>
    </row>
    <row outlineLevel="0" r="188">
      <c r="A188" s="80" t="s">
        <v>2</v>
      </c>
      <c r="B188" s="80" t="s"/>
      <c r="C188" s="80" t="s"/>
      <c r="D188" s="73" t="n"/>
      <c r="E188" s="74" t="n"/>
      <c r="F188" s="74" t="n"/>
      <c r="G188" s="74" t="n"/>
      <c r="H188" s="74" t="n"/>
      <c r="I188" s="74" t="n"/>
      <c r="J188" s="77" t="n"/>
      <c r="K188" s="119" t="s">
        <v>105</v>
      </c>
      <c r="L188" s="119" t="s"/>
      <c r="M188" s="119" t="s"/>
      <c r="N188" s="119" t="s"/>
      <c r="O188" s="119" t="s"/>
      <c r="P188" s="119" t="s"/>
      <c r="Q188" s="119" t="s"/>
      <c r="R188" s="119" t="s"/>
      <c r="S188" s="119" t="s"/>
      <c r="T188" s="119" t="s"/>
    </row>
    <row outlineLevel="0" r="189">
      <c r="A189" s="122" t="s">
        <v>86</v>
      </c>
      <c r="B189" s="122" t="s"/>
      <c r="C189" s="122" t="s"/>
      <c r="D189" s="73" t="n"/>
      <c r="E189" s="74" t="n"/>
      <c r="F189" s="74" t="n"/>
      <c r="G189" s="74" t="n"/>
      <c r="H189" s="74" t="n"/>
      <c r="I189" s="74" t="n"/>
      <c r="J189" s="77" t="n"/>
      <c r="K189" s="81" t="s">
        <v>106</v>
      </c>
      <c r="L189" s="81" t="s"/>
      <c r="M189" s="81" t="s"/>
      <c r="N189" s="81" t="s"/>
      <c r="O189" s="81" t="s"/>
      <c r="P189" s="81" t="s"/>
      <c r="Q189" s="81" t="s"/>
      <c r="R189" s="81" t="s"/>
    </row>
    <row outlineLevel="0" r="190">
      <c r="A190" s="80" t="s">
        <v>6</v>
      </c>
      <c r="B190" s="80" t="s"/>
      <c r="C190" s="80" t="s"/>
      <c r="D190" s="73" t="n"/>
      <c r="E190" s="74" t="n"/>
      <c r="F190" s="74" t="n"/>
      <c r="G190" s="74" t="n"/>
      <c r="H190" s="74" t="n"/>
      <c r="I190" s="74" t="n"/>
      <c r="J190" s="77" t="n"/>
      <c r="K190" s="81" t="s">
        <v>57</v>
      </c>
      <c r="L190" s="81" t="s"/>
      <c r="M190" s="81" t="s"/>
      <c r="N190" s="81" t="s"/>
      <c r="O190" s="81" t="s"/>
      <c r="P190" s="81" t="s"/>
      <c r="Q190" s="81" t="s"/>
      <c r="R190" s="81" t="s"/>
    </row>
    <row ht="18.75" outlineLevel="0" r="191">
      <c r="A191" s="14" t="s">
        <v>8</v>
      </c>
      <c r="B191" s="14" t="s"/>
      <c r="C191" s="14" t="s"/>
      <c r="D191" s="14" t="s"/>
      <c r="E191" s="14" t="s"/>
      <c r="F191" s="14" t="s"/>
      <c r="G191" s="14" t="s"/>
      <c r="H191" s="14" t="s"/>
      <c r="I191" s="14" t="s"/>
      <c r="J191" s="14" t="s"/>
      <c r="K191" s="14" t="s"/>
      <c r="L191" s="14" t="s"/>
      <c r="M191" s="14" t="s"/>
      <c r="N191" s="14" t="s"/>
      <c r="O191" s="14" t="s"/>
      <c r="P191" s="14" t="s"/>
      <c r="Q191" s="14" t="s"/>
      <c r="R191" s="14" t="s"/>
    </row>
    <row ht="15.75" outlineLevel="0" r="192">
      <c r="A192" s="15" t="s">
        <v>9</v>
      </c>
      <c r="B192" s="15" t="s"/>
      <c r="C192" s="15" t="s"/>
      <c r="D192" s="15" t="s"/>
      <c r="E192" s="15" t="s"/>
      <c r="F192" s="15" t="s"/>
      <c r="G192" s="15" t="s"/>
      <c r="H192" s="15" t="s"/>
      <c r="I192" s="15" t="s"/>
      <c r="J192" s="15" t="s"/>
      <c r="K192" s="15" t="s"/>
      <c r="L192" s="15" t="s"/>
      <c r="M192" s="15" t="s"/>
      <c r="N192" s="15" t="s"/>
      <c r="O192" s="15" t="s"/>
      <c r="P192" s="15" t="s"/>
      <c r="Q192" s="15" t="s"/>
      <c r="R192" s="15" t="s"/>
    </row>
    <row ht="15.75" outlineLevel="0" r="193">
      <c r="A193" s="16" t="s">
        <v>10</v>
      </c>
      <c r="B193" s="16" t="s"/>
      <c r="C193" s="16" t="s"/>
      <c r="D193" s="16" t="s"/>
      <c r="E193" s="16" t="s"/>
      <c r="F193" s="16" t="s"/>
      <c r="G193" s="16" t="s"/>
      <c r="H193" s="16" t="s"/>
      <c r="I193" s="16" t="s"/>
      <c r="J193" s="16" t="s"/>
      <c r="K193" s="16" t="s"/>
      <c r="L193" s="16" t="s"/>
      <c r="M193" s="16" t="s"/>
      <c r="N193" s="16" t="s"/>
      <c r="O193" s="16" t="s"/>
      <c r="P193" s="16" t="s"/>
      <c r="Q193" s="16" t="s"/>
      <c r="R193" s="16" t="s"/>
    </row>
    <row customHeight="true" ht="18" outlineLevel="0" r="194">
      <c r="A194" s="82" t="s">
        <v>115</v>
      </c>
      <c r="B194" s="83" t="s"/>
      <c r="C194" s="83" t="s"/>
      <c r="D194" s="83" t="s"/>
      <c r="E194" s="83" t="s"/>
      <c r="F194" s="83" t="s"/>
      <c r="G194" s="83" t="s"/>
      <c r="H194" s="83" t="s"/>
      <c r="I194" s="83" t="s"/>
      <c r="J194" s="83" t="s"/>
      <c r="K194" s="83" t="s"/>
      <c r="L194" s="83" t="s"/>
      <c r="M194" s="83" t="s"/>
      <c r="N194" s="83" t="s"/>
      <c r="O194" s="83" t="s"/>
      <c r="P194" s="83" t="s"/>
      <c r="Q194" s="83" t="s"/>
      <c r="R194" s="84" t="s"/>
    </row>
    <row customHeight="true" ht="18.75" outlineLevel="0" r="195">
      <c r="A195" s="20" t="s">
        <v>12</v>
      </c>
      <c r="B195" s="21" t="s"/>
      <c r="C195" s="21" t="s"/>
      <c r="D195" s="21" t="s"/>
      <c r="E195" s="21" t="s"/>
      <c r="F195" s="21" t="s"/>
      <c r="G195" s="21" t="s"/>
      <c r="H195" s="21" t="s"/>
      <c r="I195" s="21" t="s"/>
      <c r="J195" s="21" t="s"/>
      <c r="K195" s="21" t="s"/>
      <c r="L195" s="21" t="s"/>
      <c r="M195" s="21" t="s"/>
      <c r="N195" s="21" t="s"/>
      <c r="O195" s="21" t="s"/>
      <c r="P195" s="21" t="s"/>
      <c r="Q195" s="21" t="s"/>
      <c r="R195" s="22" t="s"/>
    </row>
    <row customHeight="true" ht="18" outlineLevel="0" r="196">
      <c r="A196" s="23" t="s">
        <v>13</v>
      </c>
      <c r="B196" s="24" t="s">
        <v>14</v>
      </c>
      <c r="C196" s="23" t="s">
        <v>15</v>
      </c>
      <c r="D196" s="24" t="s">
        <v>59</v>
      </c>
      <c r="E196" s="24" t="s">
        <v>17</v>
      </c>
      <c r="F196" s="23" t="s">
        <v>18</v>
      </c>
      <c r="G196" s="23" t="s">
        <v>19</v>
      </c>
      <c r="H196" s="23" t="s">
        <v>20</v>
      </c>
      <c r="I196" s="24" t="s">
        <v>21</v>
      </c>
      <c r="J196" s="26" t="n"/>
      <c r="K196" s="27" t="s">
        <v>22</v>
      </c>
      <c r="L196" s="27" t="n"/>
      <c r="M196" s="27" t="n"/>
      <c r="N196" s="27" t="n"/>
      <c r="O196" s="24" t="s">
        <v>23</v>
      </c>
      <c r="P196" s="28" t="s"/>
      <c r="Q196" s="28" t="s"/>
      <c r="R196" s="29" t="s"/>
    </row>
    <row customHeight="true" ht="15" outlineLevel="0" r="197">
      <c r="A197" s="30" t="s"/>
      <c r="B197" s="31" t="s"/>
      <c r="C197" s="30" t="s"/>
      <c r="D197" s="31" t="s"/>
      <c r="E197" s="31" t="s"/>
      <c r="F197" s="30" t="s"/>
      <c r="G197" s="30" t="s"/>
      <c r="H197" s="30" t="s"/>
      <c r="I197" s="31" t="s"/>
      <c r="J197" s="26" t="n"/>
      <c r="K197" s="24" t="s">
        <v>24</v>
      </c>
      <c r="L197" s="33" t="s">
        <v>25</v>
      </c>
      <c r="M197" s="33" t="s">
        <v>26</v>
      </c>
      <c r="N197" s="33" t="s">
        <v>27</v>
      </c>
      <c r="O197" s="33" t="s">
        <v>28</v>
      </c>
      <c r="P197" s="33" t="s">
        <v>29</v>
      </c>
      <c r="Q197" s="33" t="s">
        <v>30</v>
      </c>
      <c r="R197" s="33" t="s">
        <v>31</v>
      </c>
    </row>
    <row customHeight="true" ht="18" outlineLevel="0" r="198">
      <c r="A198" s="40" t="n">
        <v>219</v>
      </c>
      <c r="B198" s="40" t="s">
        <v>32</v>
      </c>
      <c r="C198" s="98" t="s">
        <v>116</v>
      </c>
      <c r="D198" s="34" t="s">
        <v>117</v>
      </c>
      <c r="E198" s="42" t="n">
        <v>83.68</v>
      </c>
      <c r="F198" s="42" t="n">
        <f aca="false" ca="false" dt2D="false" dtr="false" t="normal">10.8*150/70</f>
        <v>23.142857142857142</v>
      </c>
      <c r="G198" s="42" t="n">
        <f aca="false" ca="false" dt2D="false" dtr="false" t="normal">8.97*150/70</f>
        <v>19.22142857142857</v>
      </c>
      <c r="H198" s="42" t="n">
        <f aca="false" ca="false" dt2D="false" dtr="false" t="normal">17.14*150/70</f>
        <v>36.72857142857143</v>
      </c>
      <c r="I198" s="42" t="n">
        <f aca="false" ca="false" dt2D="false" dtr="false" t="normal">193*150/70</f>
        <v>413.57142857142856</v>
      </c>
      <c r="J198" s="41" t="n"/>
      <c r="K198" s="42" t="n">
        <f aca="false" ca="false" dt2D="false" dtr="false" t="normal">140.7*150/70</f>
        <v>301.5</v>
      </c>
      <c r="L198" s="42" t="n">
        <f aca="false" ca="false" dt2D="false" dtr="false" t="normal">18.34*150/70</f>
        <v>39.3</v>
      </c>
      <c r="M198" s="42" t="n">
        <f aca="false" ca="false" dt2D="false" dtr="false" t="normal">156.88*150/70</f>
        <v>336.1714285714286</v>
      </c>
      <c r="N198" s="42" t="n">
        <f aca="false" ca="false" dt2D="false" dtr="false" t="normal">0.38*150/70</f>
        <v>0.8142857142857143</v>
      </c>
      <c r="O198" s="42" t="n">
        <f aca="false" ca="false" dt2D="false" dtr="false" t="normal">36.9*150/70</f>
        <v>79.07142857142857</v>
      </c>
      <c r="P198" s="42" t="n">
        <v>0.042</v>
      </c>
      <c r="Q198" s="42" t="n">
        <v>0.31</v>
      </c>
      <c r="R198" s="42" t="n">
        <f aca="false" ca="false" dt2D="false" dtr="false" t="normal">0.33*150/70</f>
        <v>0.7071428571428572</v>
      </c>
    </row>
    <row customHeight="true" ht="18" outlineLevel="0" r="199">
      <c r="A199" s="40" t="n">
        <v>376</v>
      </c>
      <c r="B199" s="40" t="s">
        <v>35</v>
      </c>
      <c r="C199" s="48" t="s">
        <v>62</v>
      </c>
      <c r="D199" s="40" t="n">
        <v>200</v>
      </c>
      <c r="E199" s="42" t="n">
        <v>1.9</v>
      </c>
      <c r="F199" s="42" t="n">
        <v>0.1</v>
      </c>
      <c r="G199" s="43" t="n">
        <v>0</v>
      </c>
      <c r="H199" s="42" t="n">
        <v>15</v>
      </c>
      <c r="I199" s="42" t="n">
        <v>60</v>
      </c>
      <c r="J199" s="64" t="n"/>
      <c r="K199" s="42" t="n">
        <v>5</v>
      </c>
      <c r="L199" s="43" t="n">
        <v>0</v>
      </c>
      <c r="M199" s="43" t="n">
        <v>0</v>
      </c>
      <c r="N199" s="42" t="n">
        <v>2</v>
      </c>
      <c r="O199" s="43" t="n">
        <v>0</v>
      </c>
      <c r="P199" s="43" t="n">
        <v>0</v>
      </c>
      <c r="Q199" s="43" t="n">
        <v>0</v>
      </c>
      <c r="R199" s="42" t="n">
        <v>0.1</v>
      </c>
    </row>
    <row customHeight="true" ht="18" outlineLevel="0" r="200">
      <c r="A200" s="40" t="n"/>
      <c r="B200" s="40" t="s">
        <v>37</v>
      </c>
      <c r="C200" s="41" t="s">
        <v>40</v>
      </c>
      <c r="D200" s="40" t="n">
        <v>50</v>
      </c>
      <c r="E200" s="42" t="n">
        <v>13</v>
      </c>
      <c r="F200" s="42" t="n">
        <v>7.1</v>
      </c>
      <c r="G200" s="42" t="n">
        <v>8.1</v>
      </c>
      <c r="H200" s="42" t="n">
        <v>30.15</v>
      </c>
      <c r="I200" s="42" t="n">
        <v>208.35</v>
      </c>
      <c r="J200" s="41" t="n"/>
      <c r="K200" s="42" t="n">
        <v>10.35</v>
      </c>
      <c r="L200" s="42" t="n">
        <v>4.5</v>
      </c>
      <c r="M200" s="42" t="n">
        <v>29.25</v>
      </c>
      <c r="N200" s="42" t="n">
        <v>1.89</v>
      </c>
      <c r="O200" s="40" t="n">
        <v>0</v>
      </c>
      <c r="P200" s="42" t="n">
        <v>0.16</v>
      </c>
      <c r="Q200" s="42" t="n">
        <v>0.77</v>
      </c>
      <c r="R200" s="43" t="n">
        <v>0</v>
      </c>
      <c r="S200" s="0" t="n"/>
      <c r="T200" s="0" t="n"/>
      <c r="U200" s="0" t="n"/>
      <c r="V200" s="0" t="n"/>
      <c r="W200" s="0" t="n"/>
      <c r="X200" s="0" t="n"/>
      <c r="Y200" s="0" t="n"/>
      <c r="Z200" s="0" t="n"/>
      <c r="AA200" s="0" t="n"/>
      <c r="AB200" s="0" t="n"/>
      <c r="AC200" s="0" t="n"/>
      <c r="AD200" s="0" t="n"/>
      <c r="AE200" s="0" t="n"/>
      <c r="AF200" s="0" t="n"/>
      <c r="AG200" s="0" t="n"/>
      <c r="AH200" s="0" t="n"/>
      <c r="AI200" s="0" t="n"/>
      <c r="AJ200" s="0" t="n"/>
      <c r="AK200" s="0" t="n"/>
      <c r="AL200" s="0" t="n"/>
      <c r="AM200" s="0" t="n"/>
      <c r="AN200" s="0" t="n"/>
      <c r="AO200" s="0" t="n"/>
      <c r="AP200" s="0" t="n"/>
      <c r="AQ200" s="0" t="n"/>
      <c r="AR200" s="0" t="n"/>
      <c r="AS200" s="0" t="n"/>
      <c r="AT200" s="0" t="n"/>
      <c r="AU200" s="0" t="n"/>
      <c r="AV200" s="0" t="n"/>
      <c r="AW200" s="0" t="n"/>
    </row>
    <row customHeight="true" ht="18" outlineLevel="0" r="201">
      <c r="A201" s="40" t="n">
        <v>386</v>
      </c>
      <c r="B201" s="40" t="s">
        <v>39</v>
      </c>
      <c r="C201" s="41" t="s">
        <v>118</v>
      </c>
      <c r="D201" s="40" t="n">
        <v>100</v>
      </c>
      <c r="E201" s="42" t="n">
        <v>15.45</v>
      </c>
      <c r="F201" s="42" t="n">
        <v>2.7</v>
      </c>
      <c r="G201" s="42" t="n">
        <v>2.5</v>
      </c>
      <c r="H201" s="42" t="n">
        <v>10.8</v>
      </c>
      <c r="I201" s="42" t="n">
        <v>79</v>
      </c>
      <c r="J201" s="64" t="n"/>
      <c r="K201" s="42" t="n">
        <v>121</v>
      </c>
      <c r="L201" s="42" t="n">
        <v>15</v>
      </c>
      <c r="M201" s="42" t="n">
        <v>94</v>
      </c>
      <c r="N201" s="42" t="n">
        <v>0.1</v>
      </c>
      <c r="O201" s="42" t="n">
        <v>20</v>
      </c>
      <c r="P201" s="42" t="n">
        <v>0.045</v>
      </c>
      <c r="Q201" s="42" t="n">
        <v>0.1</v>
      </c>
      <c r="R201" s="42" t="n">
        <v>1.35</v>
      </c>
      <c r="S201" s="44" t="n"/>
      <c r="T201" s="0" t="n"/>
      <c r="U201" s="0" t="n"/>
      <c r="V201" s="0" t="n"/>
      <c r="W201" s="0" t="n"/>
      <c r="X201" s="0" t="n"/>
      <c r="Y201" s="0" t="n"/>
      <c r="Z201" s="0" t="n"/>
      <c r="AA201" s="0" t="n"/>
      <c r="AB201" s="0" t="n"/>
      <c r="AC201" s="0" t="n"/>
      <c r="AD201" s="0" t="n"/>
      <c r="AE201" s="0" t="n"/>
      <c r="AF201" s="0" t="n"/>
      <c r="AG201" s="0" t="n"/>
      <c r="AH201" s="0" t="n"/>
      <c r="AI201" s="0" t="n"/>
    </row>
    <row customHeight="true" ht="18" outlineLevel="0" r="202">
      <c r="A202" s="33" t="s">
        <v>43</v>
      </c>
      <c r="B202" s="51" t="s"/>
      <c r="C202" s="52" t="s"/>
      <c r="D202" s="24" t="n">
        <v>500</v>
      </c>
      <c r="E202" s="72" t="n">
        <f aca="false" ca="false" dt2D="false" dtr="false" t="normal">SUM(E198:E201)</f>
        <v>114.03000000000002</v>
      </c>
      <c r="F202" s="72" t="n">
        <f aca="false" ca="false" dt2D="false" dtr="false" t="normal">SUM(F198:F199)</f>
        <v>23.242857142857144</v>
      </c>
      <c r="G202" s="72" t="n">
        <f aca="false" ca="false" dt2D="false" dtr="false" t="normal">SUM(G198:G199)</f>
        <v>19.22142857142857</v>
      </c>
      <c r="H202" s="72" t="n">
        <f aca="false" ca="false" dt2D="false" dtr="false" t="normal">SUM(H198:H199)</f>
        <v>51.72857142857143</v>
      </c>
      <c r="I202" s="72" t="n">
        <f aca="false" ca="false" dt2D="false" dtr="false" t="normal">SUM(I198:I199)</f>
        <v>473.57142857142856</v>
      </c>
      <c r="J202" s="72" t="n">
        <f aca="false" ca="false" dt2D="false" dtr="false" t="normal">SUM(J198:J199)</f>
        <v>0</v>
      </c>
      <c r="K202" s="72" t="n">
        <f aca="false" ca="false" dt2D="false" dtr="false" t="normal">SUM(K198:K199)</f>
        <v>306.5</v>
      </c>
      <c r="L202" s="72" t="n">
        <f aca="false" ca="false" dt2D="false" dtr="false" t="normal">SUM(L198:L199)</f>
        <v>39.3</v>
      </c>
      <c r="M202" s="72" t="n">
        <f aca="false" ca="false" dt2D="false" dtr="false" t="normal">SUM(M198:M199)</f>
        <v>336.1714285714286</v>
      </c>
      <c r="N202" s="72" t="n">
        <f aca="false" ca="false" dt2D="false" dtr="false" t="normal">SUM(N198:N199)</f>
        <v>2.814285714285714</v>
      </c>
      <c r="O202" s="72" t="n">
        <f aca="false" ca="false" dt2D="false" dtr="false" t="normal">SUM(O198:O199)</f>
        <v>79.07142857142857</v>
      </c>
      <c r="P202" s="72" t="n">
        <f aca="false" ca="false" dt2D="false" dtr="false" t="normal">SUM(P198:P199)</f>
        <v>0.042</v>
      </c>
      <c r="Q202" s="72" t="n">
        <f aca="false" ca="false" dt2D="false" dtr="false" t="normal">SUM(Q198:Q199)</f>
        <v>0.31</v>
      </c>
      <c r="R202" s="72" t="n">
        <f aca="false" ca="false" dt2D="false" dtr="false" t="normal">SUM(R198:R199)</f>
        <v>0.8071428571428572</v>
      </c>
    </row>
    <row customHeight="true" ht="18" outlineLevel="0" r="203">
      <c r="A203" s="20" t="s">
        <v>44</v>
      </c>
      <c r="B203" s="21" t="s"/>
      <c r="C203" s="21" t="s"/>
      <c r="D203" s="21" t="s"/>
      <c r="E203" s="21" t="s"/>
      <c r="F203" s="21" t="s"/>
      <c r="G203" s="21" t="s"/>
      <c r="H203" s="21" t="s"/>
      <c r="I203" s="21" t="s"/>
      <c r="J203" s="21" t="s"/>
      <c r="K203" s="21" t="s"/>
      <c r="L203" s="21" t="s"/>
      <c r="M203" s="21" t="s"/>
      <c r="N203" s="21" t="s"/>
      <c r="O203" s="21" t="s"/>
      <c r="P203" s="21" t="s"/>
      <c r="Q203" s="21" t="s"/>
      <c r="R203" s="22" t="s"/>
    </row>
    <row customHeight="true" ht="18" outlineLevel="0" r="204">
      <c r="A204" s="23" t="s">
        <v>13</v>
      </c>
      <c r="B204" s="24" t="s">
        <v>14</v>
      </c>
      <c r="C204" s="23" t="s">
        <v>15</v>
      </c>
      <c r="D204" s="24" t="s">
        <v>59</v>
      </c>
      <c r="E204" s="24" t="s">
        <v>17</v>
      </c>
      <c r="F204" s="23" t="s">
        <v>18</v>
      </c>
      <c r="G204" s="23" t="s">
        <v>19</v>
      </c>
      <c r="H204" s="23" t="s">
        <v>20</v>
      </c>
      <c r="I204" s="24" t="s">
        <v>21</v>
      </c>
      <c r="J204" s="26" t="n"/>
      <c r="K204" s="27" t="s">
        <v>22</v>
      </c>
      <c r="L204" s="27" t="n"/>
      <c r="M204" s="27" t="n"/>
      <c r="N204" s="27" t="n"/>
      <c r="O204" s="24" t="s">
        <v>23</v>
      </c>
      <c r="P204" s="28" t="s"/>
      <c r="Q204" s="28" t="s"/>
      <c r="R204" s="29" t="s"/>
    </row>
    <row customHeight="true" ht="15" outlineLevel="0" r="205">
      <c r="A205" s="30" t="s"/>
      <c r="B205" s="31" t="s"/>
      <c r="C205" s="30" t="s"/>
      <c r="D205" s="31" t="s"/>
      <c r="E205" s="31" t="s"/>
      <c r="F205" s="30" t="s"/>
      <c r="G205" s="30" t="s"/>
      <c r="H205" s="30" t="s"/>
      <c r="I205" s="31" t="s"/>
      <c r="J205" s="26" t="n"/>
      <c r="K205" s="24" t="s">
        <v>24</v>
      </c>
      <c r="L205" s="33" t="s">
        <v>25</v>
      </c>
      <c r="M205" s="33" t="s">
        <v>26</v>
      </c>
      <c r="N205" s="33" t="s">
        <v>27</v>
      </c>
      <c r="O205" s="33" t="s">
        <v>28</v>
      </c>
      <c r="P205" s="33" t="s">
        <v>29</v>
      </c>
      <c r="Q205" s="33" t="s">
        <v>30</v>
      </c>
      <c r="R205" s="33" t="s">
        <v>31</v>
      </c>
    </row>
    <row customHeight="true" ht="18" outlineLevel="0" r="206">
      <c r="A206" s="40" t="n">
        <v>45</v>
      </c>
      <c r="B206" s="40" t="s">
        <v>32</v>
      </c>
      <c r="C206" s="90" t="s">
        <v>63</v>
      </c>
      <c r="D206" s="40" t="n">
        <v>60</v>
      </c>
      <c r="E206" s="40" t="n">
        <v>5.68</v>
      </c>
      <c r="F206" s="115" t="n">
        <v>0.8</v>
      </c>
      <c r="G206" s="115" t="n">
        <v>2.8</v>
      </c>
      <c r="H206" s="115" t="n">
        <v>6.2</v>
      </c>
      <c r="I206" s="42" t="n">
        <v>52.8</v>
      </c>
      <c r="J206" s="64" t="n"/>
      <c r="K206" s="42" t="n">
        <v>22.4</v>
      </c>
      <c r="L206" s="42" t="n">
        <v>9.1</v>
      </c>
      <c r="M206" s="42" t="n">
        <v>16.6</v>
      </c>
      <c r="N206" s="42" t="n">
        <v>0.3</v>
      </c>
      <c r="O206" s="43" t="n">
        <v>0</v>
      </c>
      <c r="P206" s="43" t="n">
        <v>0</v>
      </c>
      <c r="Q206" s="43" t="n">
        <v>0</v>
      </c>
      <c r="R206" s="42" t="n">
        <v>19.5</v>
      </c>
    </row>
    <row customHeight="true" ht="18" outlineLevel="0" r="207">
      <c r="A207" s="40" t="n">
        <v>101</v>
      </c>
      <c r="B207" s="40" t="s">
        <v>35</v>
      </c>
      <c r="C207" s="88" t="s">
        <v>119</v>
      </c>
      <c r="D207" s="40" t="n">
        <v>200</v>
      </c>
      <c r="E207" s="42" t="n">
        <v>7.88</v>
      </c>
      <c r="F207" s="42" t="n">
        <v>2</v>
      </c>
      <c r="G207" s="42" t="n">
        <v>2.7</v>
      </c>
      <c r="H207" s="42" t="n">
        <v>20.9</v>
      </c>
      <c r="I207" s="42" t="n">
        <v>116.3</v>
      </c>
      <c r="J207" s="64" t="n"/>
      <c r="K207" s="42" t="n">
        <v>23.1</v>
      </c>
      <c r="L207" s="42" t="n">
        <v>25</v>
      </c>
      <c r="M207" s="42" t="n">
        <v>62.6</v>
      </c>
      <c r="N207" s="42" t="n">
        <v>0.9</v>
      </c>
      <c r="O207" s="43" t="n">
        <v>0</v>
      </c>
      <c r="P207" s="42" t="n">
        <v>0.1</v>
      </c>
      <c r="Q207" s="42" t="n">
        <v>0</v>
      </c>
      <c r="R207" s="42" t="n">
        <v>8.25</v>
      </c>
    </row>
    <row customHeight="true" ht="18" outlineLevel="0" r="208">
      <c r="A208" s="40" t="n">
        <v>289</v>
      </c>
      <c r="B208" s="40" t="s">
        <v>37</v>
      </c>
      <c r="C208" s="63" t="s">
        <v>48</v>
      </c>
      <c r="D208" s="40" t="n">
        <v>240</v>
      </c>
      <c r="E208" s="42" t="n">
        <v>59.13</v>
      </c>
      <c r="F208" s="42" t="n">
        <v>19.3</v>
      </c>
      <c r="G208" s="42" t="n">
        <v>24.5</v>
      </c>
      <c r="H208" s="42" t="n">
        <v>25.2</v>
      </c>
      <c r="I208" s="42" t="n">
        <v>399.1</v>
      </c>
      <c r="J208" s="64" t="n"/>
      <c r="K208" s="42" t="n">
        <v>50.5</v>
      </c>
      <c r="L208" s="42" t="n">
        <v>53.3</v>
      </c>
      <c r="M208" s="42" t="n">
        <v>148.4</v>
      </c>
      <c r="N208" s="42" t="n">
        <v>2.6</v>
      </c>
      <c r="O208" s="43" t="n">
        <v>0</v>
      </c>
      <c r="P208" s="42" t="n">
        <v>0.3</v>
      </c>
      <c r="Q208" s="42" t="n">
        <v>5.8</v>
      </c>
      <c r="R208" s="42" t="n">
        <v>15.5</v>
      </c>
      <c r="S208" s="44" t="n"/>
      <c r="T208" s="0" t="n"/>
      <c r="U208" s="0" t="n"/>
      <c r="V208" s="0" t="n"/>
      <c r="W208" s="0" t="n"/>
      <c r="X208" s="0" t="n"/>
      <c r="Y208" s="0" t="n"/>
      <c r="Z208" s="0" t="n"/>
      <c r="AA208" s="0" t="n"/>
      <c r="AB208" s="0" t="n"/>
      <c r="AC208" s="0" t="n"/>
      <c r="AD208" s="0" t="n"/>
      <c r="AE208" s="0" t="n"/>
      <c r="AF208" s="0" t="n"/>
      <c r="AG208" s="0" t="n"/>
      <c r="AH208" s="0" t="n"/>
      <c r="AI208" s="0" t="n"/>
      <c r="AJ208" s="0" t="n"/>
      <c r="AK208" s="0" t="n"/>
      <c r="AL208" s="0" t="n"/>
      <c r="AM208" s="0" t="n"/>
      <c r="AN208" s="0" t="n"/>
      <c r="AO208" s="0" t="n"/>
      <c r="AP208" s="0" t="n"/>
      <c r="AQ208" s="0" t="n"/>
      <c r="AR208" s="0" t="n"/>
      <c r="AS208" s="0" t="n"/>
      <c r="AT208" s="0" t="n"/>
      <c r="AU208" s="0" t="n"/>
      <c r="AV208" s="0" t="n"/>
      <c r="AW208" s="0" t="n"/>
    </row>
    <row customHeight="true" ht="18" outlineLevel="0" r="209">
      <c r="A209" s="40" t="n">
        <v>348</v>
      </c>
      <c r="B209" s="40" t="s">
        <v>39</v>
      </c>
      <c r="C209" s="63" t="s">
        <v>120</v>
      </c>
      <c r="D209" s="40" t="n">
        <v>200</v>
      </c>
      <c r="E209" s="42" t="n">
        <v>8.22</v>
      </c>
      <c r="F209" s="42" t="n">
        <v>1</v>
      </c>
      <c r="G209" s="43" t="n">
        <v>0</v>
      </c>
      <c r="H209" s="42" t="n">
        <v>34</v>
      </c>
      <c r="I209" s="42" t="n">
        <v>140.2</v>
      </c>
      <c r="J209" s="64" t="n"/>
      <c r="K209" s="42" t="n">
        <v>32.5</v>
      </c>
      <c r="L209" s="42" t="n">
        <v>0</v>
      </c>
      <c r="M209" s="43" t="n">
        <v>0</v>
      </c>
      <c r="N209" s="42" t="n">
        <v>0.7</v>
      </c>
      <c r="O209" s="43" t="n">
        <v>0</v>
      </c>
      <c r="P209" s="42" t="n">
        <v>0.1</v>
      </c>
      <c r="Q209" s="43" t="n">
        <v>0</v>
      </c>
      <c r="R209" s="42" t="n">
        <v>0.8</v>
      </c>
      <c r="S209" s="44" t="n"/>
    </row>
    <row customHeight="true" ht="18" outlineLevel="0" r="210">
      <c r="A210" s="40" t="n"/>
      <c r="B210" s="58" t="s">
        <v>41</v>
      </c>
      <c r="C210" s="63" t="s">
        <v>50</v>
      </c>
      <c r="D210" s="40" t="n">
        <v>30</v>
      </c>
      <c r="E210" s="42" t="n">
        <v>2.4</v>
      </c>
      <c r="F210" s="42" t="n">
        <v>1.68</v>
      </c>
      <c r="G210" s="42" t="n">
        <v>0.33</v>
      </c>
      <c r="H210" s="42" t="n">
        <v>14.82</v>
      </c>
      <c r="I210" s="42" t="n">
        <v>68.97</v>
      </c>
      <c r="J210" s="64" t="n"/>
      <c r="K210" s="42" t="n">
        <v>6.9</v>
      </c>
      <c r="L210" s="42" t="n">
        <v>7.5</v>
      </c>
      <c r="M210" s="42" t="n">
        <v>31.8</v>
      </c>
      <c r="N210" s="42" t="n">
        <v>0.93</v>
      </c>
      <c r="O210" s="43" t="n">
        <v>0</v>
      </c>
      <c r="P210" s="42" t="n">
        <v>0.03</v>
      </c>
      <c r="Q210" s="43" t="n">
        <v>0</v>
      </c>
      <c r="R210" s="43" t="n">
        <v>0</v>
      </c>
      <c r="S210" s="55" t="n"/>
      <c r="T210" s="0" t="n"/>
      <c r="U210" s="0" t="n"/>
      <c r="V210" s="0" t="n"/>
      <c r="W210" s="0" t="n"/>
      <c r="X210" s="0" t="n"/>
      <c r="Y210" s="0" t="n"/>
      <c r="Z210" s="0" t="n"/>
      <c r="AA210" s="0" t="n"/>
      <c r="AB210" s="0" t="n"/>
      <c r="AC210" s="0" t="n"/>
      <c r="AD210" s="0" t="n"/>
      <c r="AE210" s="0" t="n"/>
      <c r="AF210" s="0" t="n"/>
      <c r="AG210" s="0" t="n"/>
      <c r="AH210" s="0" t="n"/>
      <c r="AI210" s="0" t="n"/>
    </row>
    <row customHeight="true" ht="18" outlineLevel="0" r="211">
      <c r="A211" s="40" t="n"/>
      <c r="B211" s="40" t="s">
        <v>51</v>
      </c>
      <c r="C211" s="41" t="s">
        <v>52</v>
      </c>
      <c r="D211" s="40" t="n">
        <v>30</v>
      </c>
      <c r="E211" s="39" t="n">
        <v>2.88</v>
      </c>
      <c r="F211" s="42" t="n">
        <v>2.37</v>
      </c>
      <c r="G211" s="42" t="n">
        <v>0.3</v>
      </c>
      <c r="H211" s="42" t="n">
        <v>14.49</v>
      </c>
      <c r="I211" s="42" t="n">
        <v>70.14</v>
      </c>
      <c r="J211" s="64" t="n"/>
      <c r="K211" s="42" t="n">
        <v>6.9</v>
      </c>
      <c r="L211" s="42" t="n">
        <v>9.9</v>
      </c>
      <c r="M211" s="42" t="n">
        <v>26.1</v>
      </c>
      <c r="N211" s="42" t="n">
        <v>0.33</v>
      </c>
      <c r="O211" s="43" t="n">
        <v>0</v>
      </c>
      <c r="P211" s="42" t="n">
        <v>0.03</v>
      </c>
      <c r="Q211" s="43" t="n">
        <v>0</v>
      </c>
      <c r="R211" s="43" t="n">
        <v>0</v>
      </c>
      <c r="S211" s="44" t="n"/>
    </row>
    <row customHeight="true" ht="18" outlineLevel="0" r="212">
      <c r="A212" s="33" t="s">
        <v>43</v>
      </c>
      <c r="B212" s="51" t="s"/>
      <c r="C212" s="52" t="s"/>
      <c r="D212" s="24" t="n">
        <v>760</v>
      </c>
      <c r="E212" s="54" t="n">
        <f aca="false" ca="false" dt2D="false" dtr="false" t="normal">SUM(E206:E211)</f>
        <v>86.19</v>
      </c>
      <c r="F212" s="54" t="n">
        <f aca="false" ca="false" dt2D="false" dtr="false" t="normal">SUM(F206:F211)</f>
        <v>27.150000000000002</v>
      </c>
      <c r="G212" s="54" t="n">
        <f aca="false" ca="false" dt2D="false" dtr="false" t="normal">SUM(G206:G211)</f>
        <v>30.63</v>
      </c>
      <c r="H212" s="24" t="n">
        <f aca="false" ca="false" dt2D="false" dtr="false" t="normal">SUM(H206:H211)</f>
        <v>115.61</v>
      </c>
      <c r="I212" s="24" t="n">
        <f aca="false" ca="false" dt2D="false" dtr="false" t="normal">SUM(I206:I211)</f>
        <v>847.5100000000001</v>
      </c>
      <c r="J212" s="24" t="n">
        <f aca="false" ca="false" dt2D="false" dtr="false" t="normal">SUM(J206:J211)</f>
        <v>0</v>
      </c>
      <c r="K212" s="24" t="n">
        <f aca="false" ca="false" dt2D="false" dtr="false" t="normal">SUM(K206:K211)</f>
        <v>142.3</v>
      </c>
      <c r="L212" s="24" t="n">
        <f aca="false" ca="false" dt2D="false" dtr="false" t="normal">SUM(L206:L211)</f>
        <v>104.80000000000001</v>
      </c>
      <c r="M212" s="24" t="n">
        <f aca="false" ca="false" dt2D="false" dtr="false" t="normal">SUM(M206:M211)</f>
        <v>285.50000000000006</v>
      </c>
      <c r="N212" s="24" t="n">
        <f aca="false" ca="false" dt2D="false" dtr="false" t="normal">SUM(N206:N211)</f>
        <v>5.76</v>
      </c>
      <c r="O212" s="54" t="n">
        <f aca="false" ca="false" dt2D="false" dtr="false" t="normal">SUM(O206:O211)</f>
        <v>0</v>
      </c>
      <c r="P212" s="54" t="n">
        <f aca="false" ca="false" dt2D="false" dtr="false" t="normal">SUM(P206:P211)</f>
        <v>0.56</v>
      </c>
      <c r="Q212" s="54" t="n">
        <f aca="false" ca="false" dt2D="false" dtr="false" t="normal">SUM(Q206:Q211)</f>
        <v>5.8</v>
      </c>
      <c r="R212" s="24" t="n">
        <f aca="false" ca="false" dt2D="false" dtr="false" t="normal">SUM(R206:R211)</f>
        <v>44.05</v>
      </c>
    </row>
    <row customHeight="true" ht="18" outlineLevel="0" r="213">
      <c r="A213" s="69" t="s">
        <v>53</v>
      </c>
      <c r="B213" s="70" t="s"/>
      <c r="C213" s="70" t="s"/>
      <c r="D213" s="71" t="s"/>
      <c r="E213" s="72" t="n">
        <f aca="false" ca="false" dt2D="false" dtr="false" t="normal">E202+E212</f>
        <v>200.22000000000003</v>
      </c>
      <c r="F213" s="72" t="n">
        <f aca="false" ca="false" dt2D="false" dtr="false" t="normal">F202+F212</f>
        <v>50.392857142857146</v>
      </c>
      <c r="G213" s="72" t="n">
        <f aca="false" ca="false" dt2D="false" dtr="false" t="normal">G202+G212</f>
        <v>49.85142857142857</v>
      </c>
      <c r="H213" s="72" t="n">
        <f aca="false" ca="false" dt2D="false" dtr="false" t="normal">H202+H212</f>
        <v>167.3385714285714</v>
      </c>
      <c r="I213" s="72" t="n">
        <f aca="false" ca="false" dt2D="false" dtr="false" t="normal">I202+I212</f>
        <v>1321.0814285714287</v>
      </c>
      <c r="J213" s="72" t="n">
        <f aca="false" ca="false" dt2D="false" dtr="false" t="normal">J202+J212</f>
        <v>0</v>
      </c>
      <c r="K213" s="72" t="n">
        <f aca="false" ca="false" dt2D="false" dtr="false" t="normal">K202+K212</f>
        <v>448.8</v>
      </c>
      <c r="L213" s="72" t="n">
        <f aca="false" ca="false" dt2D="false" dtr="false" t="normal">L202+L212</f>
        <v>144.10000000000002</v>
      </c>
      <c r="M213" s="72" t="n">
        <f aca="false" ca="false" dt2D="false" dtr="false" t="normal">M202+M212</f>
        <v>621.6714285714286</v>
      </c>
      <c r="N213" s="72" t="n">
        <f aca="false" ca="false" dt2D="false" dtr="false" t="normal">N202+N212</f>
        <v>8.574285714285715</v>
      </c>
      <c r="O213" s="72" t="n">
        <f aca="false" ca="false" dt2D="false" dtr="false" t="normal">O202+O212</f>
        <v>79.07142857142857</v>
      </c>
      <c r="P213" s="72" t="n">
        <f aca="false" ca="false" dt2D="false" dtr="false" t="normal">P202+P212</f>
        <v>0.6020000000000001</v>
      </c>
      <c r="Q213" s="72" t="n">
        <f aca="false" ca="false" dt2D="false" dtr="false" t="normal">Q202+Q212</f>
        <v>6.109999999999999</v>
      </c>
      <c r="R213" s="72" t="n">
        <f aca="false" ca="false" dt2D="false" dtr="false" t="normal">R202+R212</f>
        <v>44.857142857142854</v>
      </c>
    </row>
    <row outlineLevel="0" r="214">
      <c r="A214" s="73" t="n"/>
      <c r="B214" s="73" t="n"/>
      <c r="C214" s="73" t="n"/>
      <c r="D214" s="73" t="n"/>
      <c r="E214" s="74" t="n"/>
      <c r="F214" s="74" t="n"/>
      <c r="G214" s="74" t="n"/>
      <c r="H214" s="74" t="n"/>
      <c r="I214" s="74" t="n"/>
      <c r="J214" s="77" t="n"/>
      <c r="K214" s="95" t="n"/>
      <c r="L214" s="74" t="n"/>
      <c r="M214" s="74" t="n"/>
      <c r="N214" s="95" t="n"/>
      <c r="O214" s="95" t="n"/>
      <c r="P214" s="95" t="n"/>
      <c r="Q214" s="113" t="n"/>
      <c r="R214" s="74" t="n"/>
    </row>
    <row outlineLevel="0" r="215">
      <c r="A215" s="73" t="n"/>
      <c r="B215" s="73" t="n"/>
      <c r="C215" s="73" t="n"/>
      <c r="D215" s="73" t="n"/>
      <c r="E215" s="74" t="n"/>
      <c r="F215" s="74" t="n"/>
      <c r="G215" s="74" t="n"/>
      <c r="H215" s="74" t="n"/>
      <c r="I215" s="74" t="n"/>
      <c r="J215" s="77" t="n"/>
      <c r="K215" s="95" t="n"/>
      <c r="L215" s="74" t="n"/>
      <c r="M215" s="74" t="n"/>
      <c r="N215" s="95" t="n"/>
      <c r="O215" s="95" t="n"/>
      <c r="P215" s="95" t="n"/>
      <c r="Q215" s="113" t="n"/>
      <c r="R215" s="74" t="n"/>
    </row>
    <row outlineLevel="0" r="216">
      <c r="A216" s="73" t="n"/>
      <c r="B216" s="73" t="n"/>
      <c r="C216" s="73" t="n"/>
      <c r="D216" s="73" t="n"/>
      <c r="E216" s="74" t="n"/>
      <c r="F216" s="74" t="n"/>
      <c r="G216" s="74" t="n"/>
      <c r="H216" s="74" t="n"/>
      <c r="I216" s="74" t="n"/>
      <c r="J216" s="77" t="n"/>
      <c r="K216" s="95" t="n"/>
      <c r="L216" s="74" t="n"/>
      <c r="M216" s="74" t="n"/>
      <c r="N216" s="95" t="n"/>
      <c r="O216" s="95" t="n"/>
      <c r="P216" s="95" t="n"/>
      <c r="Q216" s="113" t="n"/>
      <c r="R216" s="74" t="n"/>
    </row>
    <row ht="15" outlineLevel="0" r="217">
      <c r="A217" s="1" t="s">
        <v>0</v>
      </c>
      <c r="B217" s="1" t="s"/>
      <c r="C217" s="1" t="s"/>
      <c r="D217" s="73" t="n"/>
      <c r="E217" s="74" t="n"/>
      <c r="F217" s="74" t="n"/>
      <c r="G217" s="74" t="n"/>
      <c r="H217" s="74" t="n"/>
      <c r="I217" s="74" t="n"/>
      <c r="J217" s="77" t="n"/>
      <c r="K217" s="78" t="s">
        <v>121</v>
      </c>
      <c r="L217" s="78" t="s"/>
      <c r="M217" s="78" t="s"/>
      <c r="N217" s="78" t="s"/>
      <c r="O217" s="78" t="s"/>
      <c r="P217" s="78" t="s"/>
      <c r="Q217" s="78" t="s"/>
      <c r="R217" s="78" t="s"/>
      <c r="S217" s="78" t="s"/>
      <c r="T217" s="78" t="s"/>
    </row>
    <row outlineLevel="0" r="218">
      <c r="A218" s="80" t="s">
        <v>2</v>
      </c>
      <c r="B218" s="80" t="s"/>
      <c r="C218" s="80" t="s"/>
      <c r="D218" s="73" t="n"/>
      <c r="E218" s="74" t="n"/>
      <c r="F218" s="74" t="n"/>
      <c r="G218" s="74" t="n"/>
      <c r="H218" s="74" t="n"/>
      <c r="I218" s="74" t="n"/>
      <c r="J218" s="77" t="n"/>
      <c r="K218" s="119" t="s">
        <v>105</v>
      </c>
      <c r="L218" s="119" t="s"/>
      <c r="M218" s="119" t="s"/>
      <c r="N218" s="119" t="s"/>
      <c r="O218" s="119" t="s"/>
      <c r="P218" s="119" t="s"/>
      <c r="Q218" s="119" t="s"/>
      <c r="R218" s="119" t="s"/>
      <c r="S218" s="119" t="s"/>
      <c r="T218" s="119" t="s"/>
    </row>
    <row outlineLevel="0" r="219">
      <c r="A219" s="122" t="s">
        <v>86</v>
      </c>
      <c r="B219" s="122" t="s"/>
      <c r="C219" s="122" t="s"/>
      <c r="D219" s="73" t="n"/>
      <c r="E219" s="74" t="n"/>
      <c r="F219" s="74" t="n"/>
      <c r="G219" s="74" t="n"/>
      <c r="H219" s="74" t="n"/>
      <c r="I219" s="74" t="n"/>
      <c r="J219" s="77" t="n"/>
      <c r="K219" s="81" t="s">
        <v>87</v>
      </c>
      <c r="L219" s="81" t="s"/>
      <c r="M219" s="81" t="s"/>
      <c r="N219" s="81" t="s"/>
      <c r="O219" s="81" t="s"/>
      <c r="P219" s="81" t="s"/>
      <c r="Q219" s="81" t="s"/>
      <c r="R219" s="81" t="s"/>
    </row>
    <row outlineLevel="0" r="220">
      <c r="A220" s="80" t="s">
        <v>6</v>
      </c>
      <c r="B220" s="80" t="s"/>
      <c r="C220" s="80" t="s"/>
      <c r="D220" s="73" t="n"/>
      <c r="E220" s="74" t="n"/>
      <c r="F220" s="74" t="n"/>
      <c r="G220" s="74" t="n"/>
      <c r="H220" s="74" t="n"/>
      <c r="I220" s="74" t="n"/>
      <c r="J220" s="77" t="n"/>
      <c r="K220" s="81" t="s">
        <v>57</v>
      </c>
      <c r="L220" s="81" t="s"/>
      <c r="M220" s="81" t="s"/>
      <c r="N220" s="81" t="s"/>
      <c r="O220" s="81" t="s"/>
      <c r="P220" s="81" t="s"/>
      <c r="Q220" s="81" t="s"/>
      <c r="R220" s="81" t="s"/>
    </row>
    <row ht="18.75" outlineLevel="0" r="221">
      <c r="A221" s="14" t="s">
        <v>8</v>
      </c>
      <c r="B221" s="14" t="s"/>
      <c r="C221" s="14" t="s"/>
      <c r="D221" s="14" t="s"/>
      <c r="E221" s="14" t="s"/>
      <c r="F221" s="14" t="s"/>
      <c r="G221" s="14" t="s"/>
      <c r="H221" s="14" t="s"/>
      <c r="I221" s="14" t="s"/>
      <c r="J221" s="14" t="s"/>
      <c r="K221" s="14" t="s"/>
      <c r="L221" s="14" t="s"/>
      <c r="M221" s="14" t="s"/>
      <c r="N221" s="14" t="s"/>
      <c r="O221" s="14" t="s"/>
      <c r="P221" s="14" t="s"/>
      <c r="Q221" s="14" t="s"/>
      <c r="R221" s="14" t="s"/>
    </row>
    <row ht="15.75" outlineLevel="0" r="222">
      <c r="A222" s="15" t="s">
        <v>9</v>
      </c>
      <c r="B222" s="15" t="s"/>
      <c r="C222" s="15" t="s"/>
      <c r="D222" s="15" t="s"/>
      <c r="E222" s="15" t="s"/>
      <c r="F222" s="15" t="s"/>
      <c r="G222" s="15" t="s"/>
      <c r="H222" s="15" t="s"/>
      <c r="I222" s="15" t="s"/>
      <c r="J222" s="15" t="s"/>
      <c r="K222" s="15" t="s"/>
      <c r="L222" s="15" t="s"/>
      <c r="M222" s="15" t="s"/>
      <c r="N222" s="15" t="s"/>
      <c r="O222" s="15" t="s"/>
      <c r="P222" s="15" t="s"/>
      <c r="Q222" s="15" t="s"/>
      <c r="R222" s="15" t="s"/>
    </row>
    <row ht="15.75" outlineLevel="0" r="223">
      <c r="A223" s="16" t="s">
        <v>10</v>
      </c>
      <c r="B223" s="16" t="s"/>
      <c r="C223" s="16" t="s"/>
      <c r="D223" s="16" t="s"/>
      <c r="E223" s="16" t="s"/>
      <c r="F223" s="16" t="s"/>
      <c r="G223" s="16" t="s"/>
      <c r="H223" s="16" t="s"/>
      <c r="I223" s="16" t="s"/>
      <c r="J223" s="16" t="s"/>
      <c r="K223" s="16" t="s"/>
      <c r="L223" s="16" t="s"/>
      <c r="M223" s="16" t="s"/>
      <c r="N223" s="16" t="s"/>
      <c r="O223" s="16" t="s"/>
      <c r="P223" s="16" t="s"/>
      <c r="Q223" s="16" t="s"/>
      <c r="R223" s="16" t="s"/>
    </row>
    <row customHeight="true" ht="18" outlineLevel="0" r="224">
      <c r="A224" s="82" t="s">
        <v>122</v>
      </c>
      <c r="B224" s="83" t="s"/>
      <c r="C224" s="83" t="s"/>
      <c r="D224" s="83" t="s"/>
      <c r="E224" s="83" t="s"/>
      <c r="F224" s="83" t="s"/>
      <c r="G224" s="83" t="s"/>
      <c r="H224" s="83" t="s"/>
      <c r="I224" s="83" t="s"/>
      <c r="J224" s="83" t="s"/>
      <c r="K224" s="83" t="s"/>
      <c r="L224" s="83" t="s"/>
      <c r="M224" s="83" t="s"/>
      <c r="N224" s="83" t="s"/>
      <c r="O224" s="83" t="s"/>
      <c r="P224" s="83" t="s"/>
      <c r="Q224" s="83" t="s"/>
      <c r="R224" s="84" t="s"/>
    </row>
    <row customHeight="true" ht="18.75" outlineLevel="0" r="225">
      <c r="A225" s="20" t="s">
        <v>12</v>
      </c>
      <c r="B225" s="21" t="s"/>
      <c r="C225" s="21" t="s"/>
      <c r="D225" s="21" t="s"/>
      <c r="E225" s="21" t="s"/>
      <c r="F225" s="21" t="s"/>
      <c r="G225" s="21" t="s"/>
      <c r="H225" s="21" t="s"/>
      <c r="I225" s="21" t="s"/>
      <c r="J225" s="21" t="s"/>
      <c r="K225" s="21" t="s"/>
      <c r="L225" s="21" t="s"/>
      <c r="M225" s="21" t="s"/>
      <c r="N225" s="21" t="s"/>
      <c r="O225" s="21" t="s"/>
      <c r="P225" s="21" t="s"/>
      <c r="Q225" s="21" t="s"/>
      <c r="R225" s="22" t="s"/>
    </row>
    <row customHeight="true" ht="18" outlineLevel="0" r="226">
      <c r="A226" s="23" t="s">
        <v>13</v>
      </c>
      <c r="B226" s="24" t="s">
        <v>14</v>
      </c>
      <c r="C226" s="23" t="s">
        <v>15</v>
      </c>
      <c r="D226" s="24" t="s">
        <v>123</v>
      </c>
      <c r="E226" s="24" t="s">
        <v>17</v>
      </c>
      <c r="F226" s="23" t="s">
        <v>18</v>
      </c>
      <c r="G226" s="23" t="s">
        <v>19</v>
      </c>
      <c r="H226" s="23" t="s">
        <v>20</v>
      </c>
      <c r="I226" s="24" t="s">
        <v>21</v>
      </c>
      <c r="J226" s="26" t="n"/>
      <c r="K226" s="27" t="s">
        <v>22</v>
      </c>
      <c r="L226" s="27" t="n"/>
      <c r="M226" s="27" t="n"/>
      <c r="N226" s="27" t="n"/>
      <c r="O226" s="24" t="s">
        <v>23</v>
      </c>
      <c r="P226" s="28" t="s"/>
      <c r="Q226" s="28" t="s"/>
      <c r="R226" s="29" t="s"/>
    </row>
    <row customHeight="true" ht="15" outlineLevel="0" r="227">
      <c r="A227" s="30" t="s"/>
      <c r="B227" s="31" t="s"/>
      <c r="C227" s="30" t="s"/>
      <c r="D227" s="31" t="s"/>
      <c r="E227" s="31" t="s"/>
      <c r="F227" s="30" t="s"/>
      <c r="G227" s="30" t="s"/>
      <c r="H227" s="30" t="s"/>
      <c r="I227" s="31" t="s"/>
      <c r="J227" s="26" t="n"/>
      <c r="K227" s="24" t="s">
        <v>24</v>
      </c>
      <c r="L227" s="33" t="s">
        <v>25</v>
      </c>
      <c r="M227" s="33" t="s">
        <v>26</v>
      </c>
      <c r="N227" s="33" t="s">
        <v>27</v>
      </c>
      <c r="O227" s="33" t="s">
        <v>28</v>
      </c>
      <c r="P227" s="33" t="s">
        <v>29</v>
      </c>
      <c r="Q227" s="33" t="s">
        <v>30</v>
      </c>
      <c r="R227" s="33" t="s">
        <v>31</v>
      </c>
    </row>
    <row customHeight="true" ht="30.75" outlineLevel="0" r="228">
      <c r="A228" s="40" t="n">
        <v>173</v>
      </c>
      <c r="B228" s="40" t="s">
        <v>32</v>
      </c>
      <c r="C228" s="90" t="s">
        <v>124</v>
      </c>
      <c r="D228" s="34" t="s">
        <v>34</v>
      </c>
      <c r="E228" s="39" t="n">
        <v>23.57</v>
      </c>
      <c r="F228" s="39" t="n">
        <v>5.27</v>
      </c>
      <c r="G228" s="39" t="n">
        <v>15.7</v>
      </c>
      <c r="H228" s="39" t="n">
        <v>30.96</v>
      </c>
      <c r="I228" s="39" t="n">
        <v>242.65</v>
      </c>
      <c r="J228" s="39" t="n"/>
      <c r="K228" s="39" t="n">
        <v>118.01</v>
      </c>
      <c r="L228" s="39" t="n">
        <v>44.27</v>
      </c>
      <c r="M228" s="39" t="n">
        <v>160.78</v>
      </c>
      <c r="N228" s="39" t="n">
        <v>1.01</v>
      </c>
      <c r="O228" s="39" t="n">
        <v>0.0380952380952381</v>
      </c>
      <c r="P228" s="39" t="n">
        <v>0.13</v>
      </c>
      <c r="Q228" s="39" t="n">
        <v>0</v>
      </c>
      <c r="R228" s="39" t="n">
        <v>0.51</v>
      </c>
      <c r="S228" s="0" t="n"/>
      <c r="T228" s="0" t="n"/>
      <c r="U228" s="0" t="n"/>
      <c r="V228" s="0" t="n"/>
      <c r="W228" s="0" t="n"/>
      <c r="X228" s="0" t="n"/>
      <c r="Y228" s="0" t="n"/>
      <c r="Z228" s="0" t="n"/>
      <c r="AA228" s="0" t="n"/>
      <c r="AB228" s="0" t="n"/>
      <c r="AC228" s="0" t="n"/>
      <c r="AD228" s="0" t="n"/>
      <c r="AE228" s="0" t="n"/>
      <c r="AF228" s="0" t="n"/>
      <c r="AG228" s="0" t="n"/>
      <c r="AH228" s="0" t="n"/>
      <c r="AI228" s="0" t="n"/>
    </row>
    <row customHeight="true" ht="18" outlineLevel="0" r="229">
      <c r="A229" s="99" t="n"/>
      <c r="B229" s="40" t="s">
        <v>35</v>
      </c>
      <c r="C229" s="88" t="s">
        <v>61</v>
      </c>
      <c r="D229" s="40" t="n">
        <v>80</v>
      </c>
      <c r="E229" s="42" t="n">
        <v>7.68</v>
      </c>
      <c r="F229" s="42" t="n">
        <v>9.48</v>
      </c>
      <c r="G229" s="42" t="n">
        <v>1.6</v>
      </c>
      <c r="H229" s="42" t="n">
        <v>57.6</v>
      </c>
      <c r="I229" s="42" t="n">
        <v>280.5</v>
      </c>
      <c r="J229" s="102" t="n"/>
      <c r="K229" s="42" t="n">
        <v>27.6</v>
      </c>
      <c r="L229" s="42" t="n">
        <v>39.6</v>
      </c>
      <c r="M229" s="42" t="n">
        <v>104.4</v>
      </c>
      <c r="N229" s="42" t="n">
        <v>1.32</v>
      </c>
      <c r="O229" s="43" t="n">
        <v>0</v>
      </c>
      <c r="P229" s="42" t="n">
        <v>0.12</v>
      </c>
      <c r="Q229" s="42" t="n">
        <v>0.3</v>
      </c>
      <c r="R229" s="42" t="n">
        <v>0.3</v>
      </c>
      <c r="S229" s="0" t="n"/>
      <c r="T229" s="0" t="n"/>
      <c r="U229" s="0" t="n"/>
      <c r="V229" s="0" t="n"/>
      <c r="W229" s="0" t="n"/>
      <c r="X229" s="0" t="n"/>
      <c r="Y229" s="0" t="n"/>
      <c r="Z229" s="0" t="n"/>
      <c r="AA229" s="0" t="n"/>
      <c r="AB229" s="0" t="n"/>
      <c r="AC229" s="0" t="n"/>
      <c r="AD229" s="0" t="n"/>
      <c r="AE229" s="0" t="n"/>
      <c r="AF229" s="0" t="n"/>
      <c r="AG229" s="0" t="n"/>
      <c r="AH229" s="0" t="n"/>
      <c r="AI229" s="0" t="n"/>
      <c r="AJ229" s="0" t="n"/>
      <c r="AK229" s="0" t="n"/>
      <c r="AL229" s="0" t="n"/>
      <c r="AM229" s="0" t="n"/>
      <c r="AN229" s="0" t="n"/>
      <c r="AO229" s="0" t="n"/>
      <c r="AP229" s="0" t="n"/>
      <c r="AQ229" s="0" t="n"/>
      <c r="AR229" s="0" t="n"/>
      <c r="AS229" s="0" t="n"/>
      <c r="AT229" s="0" t="n"/>
      <c r="AU229" s="0" t="n"/>
      <c r="AV229" s="0" t="n"/>
      <c r="AW229" s="0" t="n"/>
    </row>
    <row customHeight="true" ht="18" outlineLevel="0" r="230">
      <c r="A230" s="45" t="n">
        <v>15</v>
      </c>
      <c r="B230" s="40" t="s">
        <v>37</v>
      </c>
      <c r="C230" s="41" t="s">
        <v>38</v>
      </c>
      <c r="D230" s="40" t="n">
        <v>15</v>
      </c>
      <c r="E230" s="42" t="n">
        <v>16.32</v>
      </c>
      <c r="F230" s="39" t="n">
        <v>3.48</v>
      </c>
      <c r="G230" s="39" t="n">
        <v>4.43</v>
      </c>
      <c r="H230" s="46" t="n">
        <v>0</v>
      </c>
      <c r="I230" s="39" t="n">
        <v>53.75</v>
      </c>
      <c r="J230" s="47" t="n"/>
      <c r="K230" s="39" t="n">
        <v>132</v>
      </c>
      <c r="L230" s="39" t="n">
        <v>5.25</v>
      </c>
      <c r="M230" s="39" t="n">
        <v>75</v>
      </c>
      <c r="N230" s="39" t="n">
        <v>0.15</v>
      </c>
      <c r="O230" s="39" t="n">
        <v>39</v>
      </c>
      <c r="P230" s="46" t="n">
        <v>0</v>
      </c>
      <c r="Q230" s="46" t="n">
        <v>0</v>
      </c>
      <c r="R230" s="46" t="n">
        <v>0</v>
      </c>
    </row>
    <row customHeight="true" ht="18" outlineLevel="0" r="231">
      <c r="A231" s="40" t="n">
        <v>376</v>
      </c>
      <c r="B231" s="40" t="s">
        <v>39</v>
      </c>
      <c r="C231" s="41" t="s">
        <v>62</v>
      </c>
      <c r="D231" s="40" t="n">
        <v>200</v>
      </c>
      <c r="E231" s="42" t="n">
        <v>1.9</v>
      </c>
      <c r="F231" s="42" t="n">
        <v>0.1</v>
      </c>
      <c r="G231" s="40" t="n">
        <v>0</v>
      </c>
      <c r="H231" s="42" t="n">
        <v>15</v>
      </c>
      <c r="I231" s="42" t="n">
        <v>60</v>
      </c>
      <c r="J231" s="41" t="n"/>
      <c r="K231" s="42" t="n">
        <v>5</v>
      </c>
      <c r="L231" s="43" t="n">
        <v>0</v>
      </c>
      <c r="M231" s="43" t="n">
        <v>0</v>
      </c>
      <c r="N231" s="42" t="n">
        <v>2</v>
      </c>
      <c r="O231" s="43" t="n">
        <v>0</v>
      </c>
      <c r="P231" s="43" t="n">
        <v>0</v>
      </c>
      <c r="Q231" s="42" t="n">
        <v>0</v>
      </c>
      <c r="R231" s="43" t="n">
        <v>0</v>
      </c>
    </row>
    <row customHeight="true" ht="18" outlineLevel="0" r="232">
      <c r="A232" s="33" t="s">
        <v>43</v>
      </c>
      <c r="B232" s="51" t="s"/>
      <c r="C232" s="52" t="s"/>
      <c r="D232" s="33" t="n">
        <v>500</v>
      </c>
      <c r="E232" s="72" t="n">
        <f aca="false" ca="false" dt2D="false" dtr="false" t="normal">SUM(E228:E231)</f>
        <v>49.47</v>
      </c>
      <c r="F232" s="72" t="n">
        <f aca="false" ca="false" dt2D="false" dtr="false" t="normal">SUM(F228:F231)</f>
        <v>18.330000000000002</v>
      </c>
      <c r="G232" s="72" t="n">
        <f aca="false" ca="false" dt2D="false" dtr="false" t="normal">SUM(G228:G231)</f>
        <v>21.73</v>
      </c>
      <c r="H232" s="72" t="n">
        <f aca="false" ca="false" dt2D="false" dtr="false" t="normal">SUM(H228:H231)</f>
        <v>103.56</v>
      </c>
      <c r="I232" s="72" t="n">
        <f aca="false" ca="false" dt2D="false" dtr="false" t="normal">SUM(I228:I231)</f>
        <v>636.9</v>
      </c>
      <c r="J232" s="72" t="n">
        <f aca="false" ca="false" dt2D="false" dtr="false" t="normal">SUM(J228:J231)</f>
        <v>0</v>
      </c>
      <c r="K232" s="72" t="n">
        <f aca="false" ca="false" dt2D="false" dtr="false" t="normal">SUM(K228:K231)</f>
        <v>282.61</v>
      </c>
      <c r="L232" s="72" t="n">
        <f aca="false" ca="false" dt2D="false" dtr="false" t="normal">SUM(L228:L231)</f>
        <v>89.12</v>
      </c>
      <c r="M232" s="72" t="n">
        <f aca="false" ca="false" dt2D="false" dtr="false" t="normal">SUM(M228:M231)</f>
        <v>340.18</v>
      </c>
      <c r="N232" s="72" t="n">
        <f aca="false" ca="false" dt2D="false" dtr="false" t="normal">SUM(N228:N231)</f>
        <v>4.48</v>
      </c>
      <c r="O232" s="72" t="n">
        <f aca="false" ca="false" dt2D="false" dtr="false" t="normal">SUM(O228:O231)</f>
        <v>39.03809523809524</v>
      </c>
      <c r="P232" s="72" t="n">
        <f aca="false" ca="false" dt2D="false" dtr="false" t="normal">SUM(P228:P231)</f>
        <v>0.25</v>
      </c>
      <c r="Q232" s="72" t="n">
        <f aca="false" ca="false" dt2D="false" dtr="false" t="normal">SUM(Q228:Q231)</f>
        <v>0.3</v>
      </c>
      <c r="R232" s="72" t="n">
        <f aca="false" ca="false" dt2D="false" dtr="false" t="normal">SUM(R228:R231)</f>
        <v>0.81</v>
      </c>
    </row>
    <row customHeight="true" ht="18" outlineLevel="0" r="233">
      <c r="A233" s="20" t="s">
        <v>44</v>
      </c>
      <c r="B233" s="21" t="s"/>
      <c r="C233" s="21" t="s"/>
      <c r="D233" s="21" t="s"/>
      <c r="E233" s="21" t="s"/>
      <c r="F233" s="21" t="s"/>
      <c r="G233" s="21" t="s"/>
      <c r="H233" s="21" t="s"/>
      <c r="I233" s="21" t="s"/>
      <c r="J233" s="21" t="s"/>
      <c r="K233" s="21" t="s"/>
      <c r="L233" s="21" t="s"/>
      <c r="M233" s="21" t="s"/>
      <c r="N233" s="21" t="s"/>
      <c r="O233" s="21" t="s"/>
      <c r="P233" s="21" t="s"/>
      <c r="Q233" s="21" t="s"/>
      <c r="R233" s="22" t="s"/>
    </row>
    <row customHeight="true" ht="18" outlineLevel="0" r="234">
      <c r="A234" s="23" t="s">
        <v>13</v>
      </c>
      <c r="B234" s="24" t="s">
        <v>14</v>
      </c>
      <c r="C234" s="23" t="s">
        <v>15</v>
      </c>
      <c r="D234" s="24" t="s">
        <v>123</v>
      </c>
      <c r="E234" s="24" t="s">
        <v>17</v>
      </c>
      <c r="F234" s="23" t="s">
        <v>18</v>
      </c>
      <c r="G234" s="23" t="s">
        <v>19</v>
      </c>
      <c r="H234" s="23" t="s">
        <v>20</v>
      </c>
      <c r="I234" s="24" t="s">
        <v>21</v>
      </c>
      <c r="J234" s="26" t="n"/>
      <c r="K234" s="27" t="s">
        <v>22</v>
      </c>
      <c r="L234" s="27" t="n"/>
      <c r="M234" s="27" t="n"/>
      <c r="N234" s="27" t="n"/>
      <c r="O234" s="24" t="s">
        <v>23</v>
      </c>
      <c r="P234" s="28" t="s"/>
      <c r="Q234" s="28" t="s"/>
      <c r="R234" s="29" t="s"/>
    </row>
    <row customHeight="true" ht="15" outlineLevel="0" r="235">
      <c r="A235" s="30" t="s"/>
      <c r="B235" s="31" t="s"/>
      <c r="C235" s="30" t="s"/>
      <c r="D235" s="31" t="s"/>
      <c r="E235" s="31" t="s"/>
      <c r="F235" s="30" t="s"/>
      <c r="G235" s="30" t="s"/>
      <c r="H235" s="30" t="s"/>
      <c r="I235" s="31" t="s"/>
      <c r="J235" s="26" t="n"/>
      <c r="K235" s="24" t="s">
        <v>24</v>
      </c>
      <c r="L235" s="33" t="s">
        <v>25</v>
      </c>
      <c r="M235" s="33" t="s">
        <v>26</v>
      </c>
      <c r="N235" s="33" t="s">
        <v>27</v>
      </c>
      <c r="O235" s="33" t="s">
        <v>28</v>
      </c>
      <c r="P235" s="33" t="s">
        <v>29</v>
      </c>
      <c r="Q235" s="33" t="s">
        <v>30</v>
      </c>
      <c r="R235" s="33" t="s">
        <v>31</v>
      </c>
    </row>
    <row customFormat="true" customHeight="true" ht="18" outlineLevel="0" r="236" s="57">
      <c r="A236" s="58" t="n">
        <v>52</v>
      </c>
      <c r="B236" s="58" t="s">
        <v>32</v>
      </c>
      <c r="C236" s="59" t="s">
        <v>45</v>
      </c>
      <c r="D236" s="58" t="n">
        <v>60</v>
      </c>
      <c r="E236" s="58" t="n">
        <v>5.9</v>
      </c>
      <c r="F236" s="60" t="n">
        <v>1</v>
      </c>
      <c r="G236" s="60" t="n">
        <v>3.6</v>
      </c>
      <c r="H236" s="60" t="n">
        <v>6.6</v>
      </c>
      <c r="I236" s="60" t="n">
        <v>62.4</v>
      </c>
      <c r="J236" s="60" t="n"/>
      <c r="K236" s="60" t="n">
        <v>21.1</v>
      </c>
      <c r="L236" s="60" t="n">
        <v>12.5</v>
      </c>
      <c r="M236" s="60" t="n">
        <v>24.6</v>
      </c>
      <c r="N236" s="60" t="n">
        <v>0.8</v>
      </c>
      <c r="O236" s="61" t="n">
        <v>0</v>
      </c>
      <c r="P236" s="60" t="n">
        <v>0</v>
      </c>
      <c r="Q236" s="60" t="n">
        <v>0.1</v>
      </c>
      <c r="R236" s="60" t="n">
        <v>5.7</v>
      </c>
      <c r="S236" s="62" t="n"/>
      <c r="T236" s="62" t="n"/>
      <c r="U236" s="62" t="n"/>
      <c r="V236" s="62" t="n"/>
      <c r="W236" s="62" t="n"/>
      <c r="X236" s="62" t="n"/>
      <c r="Y236" s="62" t="n"/>
      <c r="Z236" s="62" t="n"/>
      <c r="AA236" s="62" t="n"/>
      <c r="AB236" s="62" t="n"/>
      <c r="AC236" s="62" t="n"/>
      <c r="AD236" s="62" t="n"/>
      <c r="AE236" s="62" t="n"/>
      <c r="AF236" s="62" t="n"/>
      <c r="AG236" s="62" t="n"/>
      <c r="AH236" s="62" t="n"/>
      <c r="AI236" s="62" t="n"/>
      <c r="AJ236" s="62" t="n"/>
      <c r="AK236" s="62" t="n"/>
      <c r="AL236" s="62" t="n"/>
      <c r="AM236" s="62" t="n"/>
      <c r="AN236" s="62" t="n"/>
      <c r="AO236" s="62" t="n"/>
      <c r="AP236" s="62" t="n"/>
      <c r="AQ236" s="62" t="n"/>
      <c r="AR236" s="62" t="n"/>
      <c r="AS236" s="62" t="n"/>
      <c r="AT236" s="62" t="n"/>
      <c r="AU236" s="62" t="n"/>
      <c r="AV236" s="62" t="n"/>
      <c r="AW236" s="62" t="n"/>
    </row>
    <row customHeight="true" ht="21.75" outlineLevel="0" r="237">
      <c r="A237" s="40" t="n">
        <v>88</v>
      </c>
      <c r="B237" s="40" t="s">
        <v>35</v>
      </c>
      <c r="C237" s="88" t="s">
        <v>90</v>
      </c>
      <c r="D237" s="40" t="n">
        <v>200</v>
      </c>
      <c r="E237" s="42" t="n">
        <v>10.26</v>
      </c>
      <c r="F237" s="42" t="n">
        <v>1.6</v>
      </c>
      <c r="G237" s="42" t="n">
        <v>4.9</v>
      </c>
      <c r="H237" s="42" t="n">
        <v>11.5</v>
      </c>
      <c r="I237" s="42" t="n">
        <v>96.8</v>
      </c>
      <c r="J237" s="111" t="n"/>
      <c r="K237" s="42" t="n">
        <v>75.2</v>
      </c>
      <c r="L237" s="42" t="n">
        <v>14.7</v>
      </c>
      <c r="M237" s="42" t="n">
        <v>34.2</v>
      </c>
      <c r="N237" s="42" t="n">
        <v>1.025</v>
      </c>
      <c r="O237" s="42" t="n">
        <v>1</v>
      </c>
      <c r="P237" s="42" t="n">
        <v>5.5</v>
      </c>
      <c r="Q237" s="42" t="n">
        <v>0.6</v>
      </c>
      <c r="R237" s="42" t="n">
        <v>9.5</v>
      </c>
      <c r="S237" s="44" t="n"/>
    </row>
    <row customHeight="true" ht="18" outlineLevel="0" r="238">
      <c r="A238" s="40" t="n">
        <v>268</v>
      </c>
      <c r="B238" s="86" t="s">
        <v>37</v>
      </c>
      <c r="C238" s="88" t="s">
        <v>125</v>
      </c>
      <c r="D238" s="40" t="n">
        <v>90</v>
      </c>
      <c r="E238" s="42" t="n">
        <v>50.52</v>
      </c>
      <c r="F238" s="42" t="n">
        <v>12.1</v>
      </c>
      <c r="G238" s="42" t="n">
        <v>15.9</v>
      </c>
      <c r="H238" s="42" t="n">
        <v>18.2</v>
      </c>
      <c r="I238" s="42" t="n">
        <v>263.5</v>
      </c>
      <c r="J238" s="42" t="n"/>
      <c r="K238" s="42" t="n">
        <v>39.4</v>
      </c>
      <c r="L238" s="42" t="n">
        <v>28.9</v>
      </c>
      <c r="M238" s="42" t="n">
        <v>149.7</v>
      </c>
      <c r="N238" s="42" t="n">
        <v>0.9</v>
      </c>
      <c r="O238" s="42" t="n">
        <v>25.9</v>
      </c>
      <c r="P238" s="42" t="n">
        <v>0.1</v>
      </c>
      <c r="Q238" s="43" t="n">
        <v>0</v>
      </c>
      <c r="R238" s="42" t="n">
        <v>0.1</v>
      </c>
      <c r="S238" s="56" t="n"/>
    </row>
    <row customHeight="true" ht="18" outlineLevel="0" r="239">
      <c r="A239" s="40" t="n">
        <v>143</v>
      </c>
      <c r="B239" s="40" t="s">
        <v>39</v>
      </c>
      <c r="C239" s="41" t="s">
        <v>126</v>
      </c>
      <c r="D239" s="40" t="n">
        <v>155</v>
      </c>
      <c r="E239" s="42" t="n">
        <v>20.74</v>
      </c>
      <c r="F239" s="42" t="n">
        <v>2.1</v>
      </c>
      <c r="G239" s="42" t="n">
        <v>12.1</v>
      </c>
      <c r="H239" s="42" t="n">
        <v>15.5</v>
      </c>
      <c r="I239" s="42" t="n">
        <v>178.6</v>
      </c>
      <c r="J239" s="93" t="n"/>
      <c r="K239" s="42" t="n">
        <v>23.9</v>
      </c>
      <c r="L239" s="42" t="n">
        <v>27.8</v>
      </c>
      <c r="M239" s="42" t="n">
        <v>61.8</v>
      </c>
      <c r="N239" s="42" t="n">
        <v>0.98</v>
      </c>
      <c r="O239" s="42" t="n">
        <v>31</v>
      </c>
      <c r="P239" s="42" t="n">
        <v>0.07</v>
      </c>
      <c r="Q239" s="43" t="n">
        <v>0</v>
      </c>
      <c r="R239" s="42" t="n">
        <v>8.67</v>
      </c>
      <c r="S239" s="55" t="n"/>
    </row>
    <row customHeight="true" ht="18" outlineLevel="0" r="240">
      <c r="A240" s="40" t="n">
        <v>1041</v>
      </c>
      <c r="B240" s="40" t="s">
        <v>41</v>
      </c>
      <c r="C240" s="63" t="s">
        <v>94</v>
      </c>
      <c r="D240" s="40" t="n">
        <v>200</v>
      </c>
      <c r="E240" s="42" t="n">
        <v>8.14</v>
      </c>
      <c r="F240" s="42" t="n">
        <v>0.1</v>
      </c>
      <c r="G240" s="43" t="n">
        <v>0</v>
      </c>
      <c r="H240" s="42" t="n">
        <v>27.1</v>
      </c>
      <c r="I240" s="42" t="n">
        <v>108.6</v>
      </c>
      <c r="J240" s="93" t="n"/>
      <c r="K240" s="42" t="n">
        <v>23.52</v>
      </c>
      <c r="L240" s="42" t="n">
        <v>0</v>
      </c>
      <c r="M240" s="111" t="n">
        <v>0</v>
      </c>
      <c r="N240" s="42" t="n">
        <v>0.24</v>
      </c>
      <c r="O240" s="112" t="n">
        <v>0</v>
      </c>
      <c r="P240" s="111" t="n">
        <v>0.03</v>
      </c>
      <c r="Q240" s="111" t="n">
        <v>0</v>
      </c>
      <c r="R240" s="111" t="n">
        <v>12.9</v>
      </c>
      <c r="S240" s="55" t="n"/>
    </row>
    <row customHeight="true" ht="18" outlineLevel="0" r="241">
      <c r="A241" s="40" t="n"/>
      <c r="B241" s="86" t="s">
        <v>51</v>
      </c>
      <c r="C241" s="63" t="s">
        <v>50</v>
      </c>
      <c r="D241" s="40" t="n">
        <v>30</v>
      </c>
      <c r="E241" s="42" t="n">
        <v>2.4</v>
      </c>
      <c r="F241" s="42" t="n">
        <v>1.68</v>
      </c>
      <c r="G241" s="42" t="n">
        <v>0.33</v>
      </c>
      <c r="H241" s="42" t="n">
        <v>14.82</v>
      </c>
      <c r="I241" s="42" t="n">
        <v>68.97</v>
      </c>
      <c r="J241" s="64" t="n"/>
      <c r="K241" s="42" t="n">
        <v>6.9</v>
      </c>
      <c r="L241" s="42" t="n">
        <v>7.5</v>
      </c>
      <c r="M241" s="42" t="n">
        <v>31.8</v>
      </c>
      <c r="N241" s="42" t="n">
        <v>0.93</v>
      </c>
      <c r="O241" s="43" t="n">
        <v>0</v>
      </c>
      <c r="P241" s="42" t="n">
        <v>0.03</v>
      </c>
      <c r="Q241" s="43" t="n">
        <v>0</v>
      </c>
      <c r="R241" s="43" t="n">
        <v>0</v>
      </c>
      <c r="S241" s="55" t="n"/>
    </row>
    <row customHeight="true" ht="18" outlineLevel="0" r="242">
      <c r="A242" s="40" t="n"/>
      <c r="B242" s="86" t="s">
        <v>71</v>
      </c>
      <c r="C242" s="41" t="s">
        <v>52</v>
      </c>
      <c r="D242" s="40" t="n">
        <v>30</v>
      </c>
      <c r="E242" s="39" t="n">
        <v>2.88</v>
      </c>
      <c r="F242" s="42" t="n">
        <v>2.37</v>
      </c>
      <c r="G242" s="42" t="n">
        <v>0.3</v>
      </c>
      <c r="H242" s="42" t="n">
        <v>14.49</v>
      </c>
      <c r="I242" s="42" t="n">
        <v>70.14</v>
      </c>
      <c r="J242" s="64" t="n"/>
      <c r="K242" s="42" t="n">
        <v>6.9</v>
      </c>
      <c r="L242" s="42" t="n">
        <v>9.9</v>
      </c>
      <c r="M242" s="42" t="n">
        <v>26.1</v>
      </c>
      <c r="N242" s="42" t="n">
        <v>0.33</v>
      </c>
      <c r="O242" s="43" t="n">
        <v>0</v>
      </c>
      <c r="P242" s="42" t="n">
        <v>0.03</v>
      </c>
      <c r="Q242" s="43" t="n">
        <v>0</v>
      </c>
      <c r="R242" s="43" t="n">
        <v>0</v>
      </c>
      <c r="S242" s="44" t="n"/>
    </row>
    <row customHeight="true" ht="18" outlineLevel="0" r="243">
      <c r="A243" s="33" t="s">
        <v>43</v>
      </c>
      <c r="B243" s="51" t="s"/>
      <c r="C243" s="52" t="s"/>
      <c r="D243" s="33" t="n">
        <v>765</v>
      </c>
      <c r="E243" s="33" t="n">
        <f aca="false" ca="false" dt2D="false" dtr="false" t="normal">SUM(E236:E242)</f>
        <v>100.84</v>
      </c>
      <c r="F243" s="33" t="n">
        <f aca="false" ca="false" dt2D="false" dtr="false" t="normal">SUM(F236:F242)</f>
        <v>20.950000000000003</v>
      </c>
      <c r="G243" s="33" t="n">
        <f aca="false" ca="false" dt2D="false" dtr="false" t="normal">SUM(G236:G242)</f>
        <v>37.129999999999995</v>
      </c>
      <c r="H243" s="33" t="n">
        <f aca="false" ca="false" dt2D="false" dtr="false" t="normal">SUM(H236:H242)</f>
        <v>108.21</v>
      </c>
      <c r="I243" s="33" t="n">
        <f aca="false" ca="false" dt2D="false" dtr="false" t="normal">SUM(I236:I242)</f>
        <v>849.01</v>
      </c>
      <c r="J243" s="33" t="n">
        <f aca="false" ca="false" dt2D="false" dtr="false" t="normal">SUM(J236:J242)</f>
        <v>0</v>
      </c>
      <c r="K243" s="72" t="n">
        <f aca="false" ca="false" dt2D="false" dtr="false" t="normal">SUM(K236:K242)</f>
        <v>196.92000000000004</v>
      </c>
      <c r="L243" s="72" t="n">
        <f aca="false" ca="false" dt2D="false" dtr="false" t="normal">SUM(L236:L242)</f>
        <v>101.3</v>
      </c>
      <c r="M243" s="72" t="n">
        <f aca="false" ca="false" dt2D="false" dtr="false" t="normal">SUM(M236:M242)</f>
        <v>328.20000000000005</v>
      </c>
      <c r="N243" s="72" t="n">
        <f aca="false" ca="false" dt2D="false" dtr="false" t="normal">SUM(N236:N242)</f>
        <v>5.205</v>
      </c>
      <c r="O243" s="72" t="n">
        <f aca="false" ca="false" dt2D="false" dtr="false" t="normal">SUM(O236:O242)</f>
        <v>57.9</v>
      </c>
      <c r="P243" s="72" t="n">
        <f aca="false" ca="false" dt2D="false" dtr="false" t="normal">SUM(P236:P242)</f>
        <v>5.760000000000001</v>
      </c>
      <c r="Q243" s="72" t="n">
        <f aca="false" ca="false" dt2D="false" dtr="false" t="normal">SUM(Q236:Q242)</f>
        <v>0.7</v>
      </c>
      <c r="R243" s="72" t="n">
        <f aca="false" ca="false" dt2D="false" dtr="false" t="normal">SUM(R236:R242)</f>
        <v>36.87</v>
      </c>
    </row>
    <row customHeight="true" ht="18" outlineLevel="0" r="244">
      <c r="A244" s="69" t="s">
        <v>53</v>
      </c>
      <c r="B244" s="70" t="s"/>
      <c r="C244" s="70" t="s"/>
      <c r="D244" s="71" t="s"/>
      <c r="E244" s="72" t="n">
        <f aca="false" ca="false" dt2D="false" dtr="false" t="normal">E232+E243</f>
        <v>150.31</v>
      </c>
      <c r="F244" s="72" t="n">
        <f aca="false" ca="false" dt2D="false" dtr="false" t="normal">F232+F243</f>
        <v>39.28</v>
      </c>
      <c r="G244" s="72" t="n">
        <f aca="false" ca="false" dt2D="false" dtr="false" t="normal">G232+G243</f>
        <v>58.86</v>
      </c>
      <c r="H244" s="72" t="n">
        <f aca="false" ca="false" dt2D="false" dtr="false" t="normal">H232+H243</f>
        <v>211.76999999999998</v>
      </c>
      <c r="I244" s="72" t="n">
        <f aca="false" ca="false" dt2D="false" dtr="false" t="normal">I232+I243</f>
        <v>1485.9099999999999</v>
      </c>
      <c r="J244" s="64" t="n"/>
      <c r="K244" s="72" t="n">
        <f aca="false" ca="false" dt2D="false" dtr="false" t="normal">K232+K243</f>
        <v>479.5300000000001</v>
      </c>
      <c r="L244" s="72" t="n">
        <f aca="false" ca="false" dt2D="false" dtr="false" t="normal">L232+L243</f>
        <v>190.42000000000002</v>
      </c>
      <c r="M244" s="72" t="n">
        <f aca="false" ca="false" dt2D="false" dtr="false" t="normal">M232+M243</f>
        <v>668.3800000000001</v>
      </c>
      <c r="N244" s="72" t="n">
        <f aca="false" ca="false" dt2D="false" dtr="false" t="normal">N232+N243</f>
        <v>9.685</v>
      </c>
      <c r="O244" s="72" t="n">
        <f aca="false" ca="false" dt2D="false" dtr="false" t="normal">O232+O243</f>
        <v>96.93809523809523</v>
      </c>
      <c r="P244" s="72" t="n">
        <f aca="false" ca="false" dt2D="false" dtr="false" t="normal">P232+P243</f>
        <v>6.010000000000001</v>
      </c>
      <c r="Q244" s="72" t="n">
        <f aca="false" ca="false" dt2D="false" dtr="false" t="normal">Q232+Q243</f>
        <v>1</v>
      </c>
      <c r="R244" s="72" t="n">
        <f aca="false" ca="false" dt2D="false" dtr="false" t="normal">R232+R243</f>
        <v>37.68</v>
      </c>
    </row>
    <row outlineLevel="0" r="245">
      <c r="A245" s="123" t="n"/>
      <c r="B245" s="123" t="n"/>
      <c r="C245" s="123" t="n"/>
      <c r="D245" s="123" t="n"/>
      <c r="E245" s="124" t="n"/>
      <c r="F245" s="124" t="n"/>
      <c r="G245" s="124" t="n"/>
      <c r="H245" s="124" t="n"/>
      <c r="I245" s="124" t="n"/>
      <c r="K245" s="124" t="n"/>
      <c r="L245" s="125" t="n"/>
      <c r="M245" s="124" t="n"/>
      <c r="N245" s="124" t="n"/>
      <c r="O245" s="124" t="n"/>
      <c r="P245" s="125" t="n"/>
      <c r="Q245" s="125" t="n"/>
      <c r="R245" s="124" t="n"/>
    </row>
    <row outlineLevel="0" r="246">
      <c r="A246" s="123" t="n"/>
      <c r="B246" s="123" t="n"/>
      <c r="C246" s="123" t="n"/>
      <c r="D246" s="123" t="n"/>
      <c r="E246" s="124" t="n"/>
      <c r="F246" s="124" t="n"/>
      <c r="G246" s="124" t="n"/>
      <c r="H246" s="124" t="n"/>
      <c r="I246" s="124" t="n"/>
      <c r="K246" s="124" t="n"/>
      <c r="L246" s="125" t="n"/>
      <c r="M246" s="124" t="n"/>
      <c r="N246" s="124" t="n"/>
      <c r="O246" s="124" t="n"/>
      <c r="P246" s="125" t="n"/>
      <c r="Q246" s="125" t="n"/>
      <c r="R246" s="124" t="n"/>
    </row>
    <row outlineLevel="0" r="247">
      <c r="A247" s="123" t="n"/>
      <c r="B247" s="123" t="n"/>
      <c r="C247" s="123" t="n"/>
      <c r="D247" s="123" t="n"/>
      <c r="E247" s="124" t="n"/>
      <c r="F247" s="124" t="n"/>
      <c r="G247" s="124" t="n"/>
      <c r="H247" s="124" t="n"/>
      <c r="I247" s="124" t="n"/>
      <c r="K247" s="124" t="n"/>
      <c r="L247" s="125" t="n"/>
      <c r="M247" s="124" t="n"/>
      <c r="N247" s="124" t="n"/>
      <c r="O247" s="124" t="n"/>
      <c r="P247" s="125" t="n"/>
      <c r="Q247" s="125" t="n"/>
      <c r="R247" s="124" t="n"/>
    </row>
    <row ht="15" outlineLevel="0" r="248">
      <c r="A248" s="1" t="s">
        <v>0</v>
      </c>
      <c r="B248" s="1" t="s"/>
      <c r="C248" s="1" t="s"/>
      <c r="D248" s="123" t="n"/>
      <c r="E248" s="124" t="n"/>
      <c r="F248" s="124" t="n"/>
      <c r="G248" s="124" t="n"/>
      <c r="H248" s="124" t="n"/>
      <c r="I248" s="124" t="n"/>
      <c r="K248" s="78" t="s">
        <v>114</v>
      </c>
      <c r="L248" s="78" t="s"/>
      <c r="M248" s="78" t="s"/>
      <c r="N248" s="78" t="s"/>
      <c r="O248" s="78" t="s"/>
      <c r="P248" s="78" t="s"/>
      <c r="Q248" s="78" t="s"/>
      <c r="R248" s="78" t="s"/>
      <c r="S248" s="78" t="s"/>
      <c r="T248" s="78" t="s"/>
    </row>
    <row outlineLevel="0" r="249">
      <c r="A249" s="80" t="s">
        <v>2</v>
      </c>
      <c r="B249" s="80" t="s"/>
      <c r="C249" s="80" t="s"/>
      <c r="D249" s="123" t="n"/>
      <c r="E249" s="124" t="n"/>
      <c r="F249" s="124" t="n"/>
      <c r="G249" s="124" t="n"/>
      <c r="H249" s="124" t="n"/>
      <c r="I249" s="124" t="n"/>
      <c r="K249" s="119" t="s">
        <v>105</v>
      </c>
      <c r="L249" s="119" t="s"/>
      <c r="M249" s="119" t="s"/>
      <c r="N249" s="119" t="s"/>
      <c r="O249" s="119" t="s"/>
      <c r="P249" s="119" t="s"/>
      <c r="Q249" s="119" t="s"/>
      <c r="R249" s="119" t="s"/>
      <c r="S249" s="119" t="s"/>
      <c r="T249" s="119" t="s"/>
    </row>
    <row outlineLevel="0" r="250">
      <c r="A250" s="122" t="s">
        <v>86</v>
      </c>
      <c r="B250" s="122" t="s"/>
      <c r="C250" s="122" t="s"/>
      <c r="D250" s="123" t="n"/>
      <c r="E250" s="124" t="n"/>
      <c r="F250" s="124" t="n"/>
      <c r="G250" s="124" t="n"/>
      <c r="H250" s="124" t="n"/>
      <c r="I250" s="124" t="n"/>
      <c r="K250" s="81" t="s">
        <v>87</v>
      </c>
      <c r="L250" s="81" t="s"/>
      <c r="M250" s="81" t="s"/>
      <c r="N250" s="81" t="s"/>
      <c r="O250" s="81" t="s"/>
      <c r="P250" s="81" t="s"/>
      <c r="Q250" s="81" t="s"/>
      <c r="R250" s="81" t="s"/>
    </row>
    <row outlineLevel="0" r="251">
      <c r="A251" s="80" t="s">
        <v>6</v>
      </c>
      <c r="B251" s="80" t="s"/>
      <c r="C251" s="80" t="s"/>
      <c r="D251" s="123" t="n"/>
      <c r="E251" s="124" t="n"/>
      <c r="F251" s="124" t="n"/>
      <c r="G251" s="124" t="n"/>
      <c r="H251" s="124" t="n"/>
      <c r="I251" s="124" t="n"/>
      <c r="K251" s="81" t="s">
        <v>57</v>
      </c>
      <c r="L251" s="81" t="s"/>
      <c r="M251" s="81" t="s"/>
      <c r="N251" s="81" t="s"/>
      <c r="O251" s="81" t="s"/>
      <c r="P251" s="81" t="s"/>
      <c r="Q251" s="81" t="s"/>
      <c r="R251" s="81" t="s"/>
    </row>
    <row ht="18.75" outlineLevel="0" r="252">
      <c r="A252" s="14" t="s">
        <v>8</v>
      </c>
      <c r="B252" s="14" t="s"/>
      <c r="C252" s="14" t="s"/>
      <c r="D252" s="14" t="s"/>
      <c r="E252" s="14" t="s"/>
      <c r="F252" s="14" t="s"/>
      <c r="G252" s="14" t="s"/>
      <c r="H252" s="14" t="s"/>
      <c r="I252" s="14" t="s"/>
      <c r="J252" s="14" t="s"/>
      <c r="K252" s="14" t="s"/>
      <c r="L252" s="14" t="s"/>
      <c r="M252" s="14" t="s"/>
      <c r="N252" s="14" t="s"/>
      <c r="O252" s="14" t="s"/>
      <c r="P252" s="14" t="s"/>
      <c r="Q252" s="14" t="s"/>
      <c r="R252" s="14" t="s"/>
    </row>
    <row ht="15.75" outlineLevel="0" r="253">
      <c r="A253" s="15" t="s">
        <v>9</v>
      </c>
      <c r="B253" s="15" t="s"/>
      <c r="C253" s="15" t="s"/>
      <c r="D253" s="15" t="s"/>
      <c r="E253" s="15" t="s"/>
      <c r="F253" s="15" t="s"/>
      <c r="G253" s="15" t="s"/>
      <c r="H253" s="15" t="s"/>
      <c r="I253" s="15" t="s"/>
      <c r="J253" s="15" t="s"/>
      <c r="K253" s="15" t="s"/>
      <c r="L253" s="15" t="s"/>
      <c r="M253" s="15" t="s"/>
      <c r="N253" s="15" t="s"/>
      <c r="O253" s="15" t="s"/>
      <c r="P253" s="15" t="s"/>
      <c r="Q253" s="15" t="s"/>
      <c r="R253" s="15" t="s"/>
    </row>
    <row ht="15.75" outlineLevel="0" r="254">
      <c r="A254" s="16" t="s">
        <v>10</v>
      </c>
      <c r="B254" s="16" t="s"/>
      <c r="C254" s="16" t="s"/>
      <c r="D254" s="16" t="s"/>
      <c r="E254" s="16" t="s"/>
      <c r="F254" s="16" t="s"/>
      <c r="G254" s="16" t="s"/>
      <c r="H254" s="16" t="s"/>
      <c r="I254" s="16" t="s"/>
      <c r="J254" s="16" t="s"/>
      <c r="K254" s="16" t="s"/>
      <c r="L254" s="16" t="s"/>
      <c r="M254" s="16" t="s"/>
      <c r="N254" s="16" t="s"/>
      <c r="O254" s="16" t="s"/>
      <c r="P254" s="16" t="s"/>
      <c r="Q254" s="16" t="s"/>
      <c r="R254" s="16" t="s"/>
    </row>
    <row customHeight="true" ht="18" outlineLevel="0" r="255">
      <c r="A255" s="126" t="s">
        <v>127</v>
      </c>
      <c r="B255" s="127" t="s"/>
      <c r="C255" s="127" t="s"/>
      <c r="D255" s="127" t="s"/>
      <c r="E255" s="127" t="s"/>
      <c r="F255" s="127" t="s"/>
      <c r="G255" s="127" t="s"/>
      <c r="H255" s="127" t="s"/>
      <c r="I255" s="127" t="s"/>
      <c r="J255" s="127" t="s"/>
      <c r="K255" s="127" t="s"/>
      <c r="L255" s="127" t="s"/>
      <c r="M255" s="127" t="s"/>
      <c r="N255" s="127" t="s"/>
      <c r="O255" s="127" t="s"/>
      <c r="P255" s="127" t="s"/>
      <c r="Q255" s="127" t="s"/>
      <c r="R255" s="128" t="s"/>
    </row>
    <row customHeight="true" ht="18.75" outlineLevel="0" r="256">
      <c r="A256" s="20" t="s">
        <v>12</v>
      </c>
      <c r="B256" s="21" t="s"/>
      <c r="C256" s="21" t="s"/>
      <c r="D256" s="21" t="s"/>
      <c r="E256" s="21" t="s"/>
      <c r="F256" s="21" t="s"/>
      <c r="G256" s="21" t="s"/>
      <c r="H256" s="21" t="s"/>
      <c r="I256" s="21" t="s"/>
      <c r="J256" s="21" t="s"/>
      <c r="K256" s="21" t="s"/>
      <c r="L256" s="21" t="s"/>
      <c r="M256" s="21" t="s"/>
      <c r="N256" s="21" t="s"/>
      <c r="O256" s="21" t="s"/>
      <c r="P256" s="21" t="s"/>
      <c r="Q256" s="21" t="s"/>
      <c r="R256" s="22" t="s"/>
    </row>
    <row customHeight="true" ht="18" outlineLevel="0" r="257">
      <c r="A257" s="23" t="s">
        <v>13</v>
      </c>
      <c r="B257" s="24" t="s">
        <v>14</v>
      </c>
      <c r="C257" s="23" t="s">
        <v>15</v>
      </c>
      <c r="D257" s="24" t="s">
        <v>123</v>
      </c>
      <c r="E257" s="24" t="s">
        <v>17</v>
      </c>
      <c r="F257" s="23" t="s">
        <v>18</v>
      </c>
      <c r="G257" s="23" t="s">
        <v>19</v>
      </c>
      <c r="H257" s="23" t="s">
        <v>20</v>
      </c>
      <c r="I257" s="24" t="s">
        <v>21</v>
      </c>
      <c r="J257" s="26" t="n"/>
      <c r="K257" s="27" t="s">
        <v>22</v>
      </c>
      <c r="L257" s="27" t="n"/>
      <c r="M257" s="27" t="n"/>
      <c r="N257" s="27" t="n"/>
      <c r="O257" s="24" t="s">
        <v>23</v>
      </c>
      <c r="P257" s="28" t="s"/>
      <c r="Q257" s="28" t="s"/>
      <c r="R257" s="29" t="s"/>
    </row>
    <row customHeight="true" ht="15" outlineLevel="0" r="258">
      <c r="A258" s="30" t="s"/>
      <c r="B258" s="31" t="s"/>
      <c r="C258" s="30" t="s"/>
      <c r="D258" s="31" t="s"/>
      <c r="E258" s="31" t="s"/>
      <c r="F258" s="30" t="s"/>
      <c r="G258" s="30" t="s"/>
      <c r="H258" s="30" t="s"/>
      <c r="I258" s="31" t="s"/>
      <c r="J258" s="26" t="n"/>
      <c r="K258" s="24" t="s">
        <v>24</v>
      </c>
      <c r="L258" s="33" t="s">
        <v>25</v>
      </c>
      <c r="M258" s="33" t="s">
        <v>26</v>
      </c>
      <c r="N258" s="33" t="s">
        <v>27</v>
      </c>
      <c r="O258" s="33" t="s">
        <v>28</v>
      </c>
      <c r="P258" s="33" t="s">
        <v>29</v>
      </c>
      <c r="Q258" s="33" t="s">
        <v>30</v>
      </c>
      <c r="R258" s="33" t="s">
        <v>31</v>
      </c>
    </row>
    <row customHeight="true" ht="27" outlineLevel="0" r="259">
      <c r="A259" s="40" t="n">
        <v>181</v>
      </c>
      <c r="B259" s="40" t="s">
        <v>32</v>
      </c>
      <c r="C259" s="98" t="s">
        <v>76</v>
      </c>
      <c r="D259" s="34" t="s">
        <v>34</v>
      </c>
      <c r="E259" s="42" t="n">
        <v>22.88</v>
      </c>
      <c r="F259" s="40" t="n">
        <v>4.65</v>
      </c>
      <c r="G259" s="40" t="n">
        <v>10.05</v>
      </c>
      <c r="H259" s="42" t="n">
        <v>31.1</v>
      </c>
      <c r="I259" s="65" t="n">
        <v>233</v>
      </c>
      <c r="J259" s="41" t="n"/>
      <c r="K259" s="42" t="n">
        <v>192.2</v>
      </c>
      <c r="L259" s="42" t="n">
        <v>23.5</v>
      </c>
      <c r="M259" s="42" t="n">
        <v>156.1</v>
      </c>
      <c r="N259" s="42" t="n">
        <v>0.3</v>
      </c>
      <c r="O259" s="42" t="n">
        <v>36.7</v>
      </c>
      <c r="P259" s="42" t="n">
        <v>0.1</v>
      </c>
      <c r="Q259" s="43" t="n">
        <v>0</v>
      </c>
      <c r="R259" s="42" t="n">
        <v>1.1</v>
      </c>
    </row>
    <row customHeight="true" ht="18.75" outlineLevel="0" r="260">
      <c r="A260" s="40" t="n"/>
      <c r="B260" s="40" t="s">
        <v>35</v>
      </c>
      <c r="C260" s="88" t="s">
        <v>61</v>
      </c>
      <c r="D260" s="40" t="n">
        <v>30</v>
      </c>
      <c r="E260" s="39" t="n">
        <v>2.88</v>
      </c>
      <c r="F260" s="42" t="n">
        <v>2.37</v>
      </c>
      <c r="G260" s="42" t="n">
        <v>0.3</v>
      </c>
      <c r="H260" s="42" t="n">
        <v>14.49</v>
      </c>
      <c r="I260" s="42" t="n">
        <v>70.14</v>
      </c>
      <c r="J260" s="64" t="n"/>
      <c r="K260" s="42" t="n">
        <v>6.9</v>
      </c>
      <c r="L260" s="42" t="n">
        <v>9.9</v>
      </c>
      <c r="M260" s="42" t="n">
        <v>26.1</v>
      </c>
      <c r="N260" s="42" t="n">
        <v>0.33</v>
      </c>
      <c r="O260" s="42" t="n">
        <v>0</v>
      </c>
      <c r="P260" s="42" t="n">
        <v>0.03</v>
      </c>
      <c r="Q260" s="43" t="n">
        <v>0</v>
      </c>
      <c r="R260" s="43" t="n">
        <v>0</v>
      </c>
      <c r="S260" s="0" t="n"/>
      <c r="T260" s="0" t="n"/>
      <c r="U260" s="0" t="n"/>
      <c r="V260" s="0" t="n"/>
      <c r="W260" s="0" t="n"/>
      <c r="X260" s="0" t="n"/>
      <c r="Y260" s="0" t="n"/>
      <c r="Z260" s="0" t="n"/>
      <c r="AA260" s="0" t="n"/>
      <c r="AB260" s="0" t="n"/>
      <c r="AC260" s="0" t="n"/>
      <c r="AD260" s="0" t="n"/>
      <c r="AE260" s="0" t="n"/>
      <c r="AF260" s="0" t="n"/>
      <c r="AG260" s="0" t="n"/>
      <c r="AH260" s="0" t="n"/>
      <c r="AI260" s="0" t="n"/>
      <c r="AJ260" s="0" t="n"/>
      <c r="AK260" s="0" t="n"/>
      <c r="AL260" s="0" t="n"/>
      <c r="AM260" s="0" t="n"/>
      <c r="AN260" s="0" t="n"/>
      <c r="AO260" s="0" t="n"/>
      <c r="AP260" s="0" t="n"/>
      <c r="AQ260" s="0" t="n"/>
      <c r="AR260" s="0" t="n"/>
      <c r="AS260" s="0" t="n"/>
      <c r="AT260" s="0" t="n"/>
      <c r="AU260" s="0" t="n"/>
      <c r="AV260" s="0" t="n"/>
      <c r="AW260" s="0" t="n"/>
    </row>
    <row customHeight="true" ht="18" outlineLevel="0" r="261">
      <c r="A261" s="40" t="n">
        <v>376</v>
      </c>
      <c r="B261" s="40" t="s">
        <v>37</v>
      </c>
      <c r="C261" s="41" t="s">
        <v>62</v>
      </c>
      <c r="D261" s="40" t="n">
        <v>200</v>
      </c>
      <c r="E261" s="42" t="n">
        <v>1.9</v>
      </c>
      <c r="F261" s="42" t="n">
        <v>0.1</v>
      </c>
      <c r="G261" s="43" t="n">
        <v>0</v>
      </c>
      <c r="H261" s="42" t="n">
        <v>15</v>
      </c>
      <c r="I261" s="42" t="n">
        <v>60</v>
      </c>
      <c r="J261" s="64" t="n"/>
      <c r="K261" s="42" t="n">
        <v>5</v>
      </c>
      <c r="L261" s="42" t="n">
        <v>0</v>
      </c>
      <c r="M261" s="42" t="n">
        <v>0</v>
      </c>
      <c r="N261" s="42" t="n">
        <v>2</v>
      </c>
      <c r="O261" s="43" t="n">
        <v>0</v>
      </c>
      <c r="P261" s="43" t="n">
        <v>0</v>
      </c>
      <c r="Q261" s="43" t="n">
        <v>0</v>
      </c>
      <c r="R261" s="43" t="n">
        <v>0</v>
      </c>
    </row>
    <row customHeight="true" ht="18" outlineLevel="0" r="262">
      <c r="A262" s="40" t="n">
        <v>386</v>
      </c>
      <c r="B262" s="40" t="s">
        <v>39</v>
      </c>
      <c r="C262" s="41" t="s">
        <v>128</v>
      </c>
      <c r="D262" s="40" t="n">
        <v>100</v>
      </c>
      <c r="E262" s="42" t="n">
        <v>15.45</v>
      </c>
      <c r="F262" s="42" t="n">
        <v>3</v>
      </c>
      <c r="G262" s="42" t="n">
        <v>1</v>
      </c>
      <c r="H262" s="42" t="n">
        <v>4.2</v>
      </c>
      <c r="I262" s="42" t="n">
        <v>40</v>
      </c>
      <c r="J262" s="64" t="n"/>
      <c r="K262" s="42" t="n">
        <v>124</v>
      </c>
      <c r="L262" s="42" t="n">
        <v>14</v>
      </c>
      <c r="M262" s="42" t="n">
        <v>92</v>
      </c>
      <c r="N262" s="42" t="n">
        <v>0.1</v>
      </c>
      <c r="O262" s="43" t="n">
        <v>0</v>
      </c>
      <c r="P262" s="42" t="n">
        <v>0.03</v>
      </c>
      <c r="Q262" s="42" t="n">
        <v>0.1</v>
      </c>
      <c r="R262" s="42" t="n">
        <v>0.3</v>
      </c>
      <c r="S262" s="44" t="n"/>
      <c r="T262" s="0" t="n"/>
      <c r="U262" s="0" t="n"/>
      <c r="V262" s="0" t="n"/>
      <c r="W262" s="0" t="n"/>
      <c r="X262" s="0" t="n"/>
      <c r="Y262" s="0" t="n"/>
      <c r="Z262" s="0" t="n"/>
      <c r="AA262" s="0" t="n"/>
      <c r="AB262" s="0" t="n"/>
      <c r="AC262" s="0" t="n"/>
      <c r="AD262" s="0" t="n"/>
      <c r="AE262" s="0" t="n"/>
      <c r="AF262" s="0" t="n"/>
      <c r="AG262" s="0" t="n"/>
      <c r="AH262" s="0" t="n"/>
      <c r="AI262" s="0" t="n"/>
    </row>
    <row customHeight="true" ht="18" outlineLevel="0" r="263">
      <c r="A263" s="33" t="s">
        <v>43</v>
      </c>
      <c r="B263" s="51" t="s"/>
      <c r="C263" s="52" t="s"/>
      <c r="D263" s="33" t="n">
        <v>535</v>
      </c>
      <c r="E263" s="72" t="n">
        <f aca="false" ca="false" dt2D="false" dtr="false" t="normal">SUM(E258:E262)</f>
        <v>43.11</v>
      </c>
      <c r="F263" s="72" t="n">
        <f aca="false" ca="false" dt2D="false" dtr="false" t="normal">SUM(F259:F262)</f>
        <v>10.120000000000001</v>
      </c>
      <c r="G263" s="72" t="n">
        <f aca="false" ca="false" dt2D="false" dtr="false" t="normal">SUM(G259:G262)</f>
        <v>11.350000000000001</v>
      </c>
      <c r="H263" s="72" t="n">
        <f aca="false" ca="false" dt2D="false" dtr="false" t="normal">SUM(H259:H262)</f>
        <v>64.79</v>
      </c>
      <c r="I263" s="72" t="n">
        <f aca="false" ca="false" dt2D="false" dtr="false" t="normal">SUM(I259:I262)</f>
        <v>403.14</v>
      </c>
      <c r="J263" s="64" t="n"/>
      <c r="K263" s="72" t="n">
        <f aca="false" ca="false" dt2D="false" dtr="false" t="normal">SUM(K259:K262)</f>
        <v>328.1</v>
      </c>
      <c r="L263" s="72" t="n">
        <f aca="false" ca="false" dt2D="false" dtr="false" t="normal">SUM(L259:L262)</f>
        <v>47.4</v>
      </c>
      <c r="M263" s="72" t="n">
        <f aca="false" ca="false" dt2D="false" dtr="false" t="normal">SUM(M259:M262)</f>
        <v>274.2</v>
      </c>
      <c r="N263" s="72" t="n">
        <f aca="false" ca="false" dt2D="false" dtr="false" t="normal">SUM(N259:N262)</f>
        <v>2.73</v>
      </c>
      <c r="O263" s="72" t="n">
        <f aca="false" ca="false" dt2D="false" dtr="false" t="normal">SUM(O259:O262)</f>
        <v>36.7</v>
      </c>
      <c r="P263" s="72" t="n">
        <f aca="false" ca="false" dt2D="false" dtr="false" t="normal">SUM(P259:P262)</f>
        <v>0.16</v>
      </c>
      <c r="Q263" s="72" t="n">
        <f aca="false" ca="false" dt2D="false" dtr="false" t="normal">SUM(Q259:Q262)</f>
        <v>0.1</v>
      </c>
      <c r="R263" s="72" t="n">
        <f aca="false" ca="false" dt2D="false" dtr="false" t="normal">SUM(R259:R262)</f>
        <v>1.4000000000000001</v>
      </c>
    </row>
    <row customHeight="true" ht="18" outlineLevel="0" r="264">
      <c r="A264" s="20" t="s">
        <v>44</v>
      </c>
      <c r="B264" s="21" t="s"/>
      <c r="C264" s="21" t="s"/>
      <c r="D264" s="21" t="s"/>
      <c r="E264" s="21" t="s"/>
      <c r="F264" s="21" t="s"/>
      <c r="G264" s="21" t="s"/>
      <c r="H264" s="21" t="s"/>
      <c r="I264" s="21" t="s"/>
      <c r="J264" s="21" t="s"/>
      <c r="K264" s="21" t="s"/>
      <c r="L264" s="21" t="s"/>
      <c r="M264" s="21" t="s"/>
      <c r="N264" s="21" t="s"/>
      <c r="O264" s="21" t="s"/>
      <c r="P264" s="21" t="s"/>
      <c r="Q264" s="21" t="s"/>
      <c r="R264" s="22" t="s"/>
    </row>
    <row customHeight="true" ht="18" outlineLevel="0" r="265">
      <c r="A265" s="23" t="s">
        <v>13</v>
      </c>
      <c r="B265" s="24" t="s">
        <v>14</v>
      </c>
      <c r="C265" s="23" t="s">
        <v>15</v>
      </c>
      <c r="D265" s="24" t="s">
        <v>123</v>
      </c>
      <c r="E265" s="24" t="s">
        <v>17</v>
      </c>
      <c r="F265" s="23" t="s">
        <v>18</v>
      </c>
      <c r="G265" s="23" t="s">
        <v>19</v>
      </c>
      <c r="H265" s="23" t="s">
        <v>20</v>
      </c>
      <c r="I265" s="24" t="s">
        <v>21</v>
      </c>
      <c r="J265" s="26" t="n"/>
      <c r="K265" s="27" t="s">
        <v>22</v>
      </c>
      <c r="L265" s="27" t="n"/>
      <c r="M265" s="27" t="n"/>
      <c r="N265" s="27" t="n"/>
      <c r="O265" s="24" t="s">
        <v>23</v>
      </c>
      <c r="P265" s="28" t="s"/>
      <c r="Q265" s="28" t="s"/>
      <c r="R265" s="29" t="s"/>
    </row>
    <row customHeight="true" ht="15" outlineLevel="0" r="266">
      <c r="A266" s="30" t="s"/>
      <c r="B266" s="31" t="s"/>
      <c r="C266" s="30" t="s"/>
      <c r="D266" s="31" t="s"/>
      <c r="E266" s="31" t="s"/>
      <c r="F266" s="30" t="s"/>
      <c r="G266" s="30" t="s"/>
      <c r="H266" s="30" t="s"/>
      <c r="I266" s="31" t="s"/>
      <c r="J266" s="26" t="n"/>
      <c r="K266" s="24" t="s">
        <v>24</v>
      </c>
      <c r="L266" s="33" t="s">
        <v>25</v>
      </c>
      <c r="M266" s="33" t="s">
        <v>26</v>
      </c>
      <c r="N266" s="33" t="s">
        <v>27</v>
      </c>
      <c r="O266" s="33" t="s">
        <v>28</v>
      </c>
      <c r="P266" s="33" t="s">
        <v>29</v>
      </c>
      <c r="Q266" s="33" t="s">
        <v>30</v>
      </c>
      <c r="R266" s="33" t="s">
        <v>31</v>
      </c>
    </row>
    <row customHeight="true" ht="17.25" outlineLevel="0" r="267">
      <c r="A267" s="40" t="n">
        <v>45</v>
      </c>
      <c r="B267" s="40" t="s">
        <v>32</v>
      </c>
      <c r="C267" s="90" t="s">
        <v>63</v>
      </c>
      <c r="D267" s="40" t="n">
        <v>60</v>
      </c>
      <c r="E267" s="40" t="n">
        <v>5.68</v>
      </c>
      <c r="F267" s="42" t="n">
        <v>0.8</v>
      </c>
      <c r="G267" s="42" t="n">
        <v>2.8</v>
      </c>
      <c r="H267" s="42" t="n">
        <v>6.2</v>
      </c>
      <c r="I267" s="42" t="n">
        <v>52.8</v>
      </c>
      <c r="J267" s="64" t="n"/>
      <c r="K267" s="42" t="n">
        <v>22.4</v>
      </c>
      <c r="L267" s="42" t="n">
        <v>9.1</v>
      </c>
      <c r="M267" s="42" t="n">
        <v>16.6</v>
      </c>
      <c r="N267" s="42" t="n">
        <v>0.3</v>
      </c>
      <c r="O267" s="43" t="n">
        <v>0</v>
      </c>
      <c r="P267" s="43" t="n">
        <v>0</v>
      </c>
      <c r="Q267" s="43" t="n">
        <v>0</v>
      </c>
      <c r="R267" s="42" t="n">
        <v>19.5</v>
      </c>
      <c r="S267" s="0" t="n"/>
      <c r="T267" s="0" t="n"/>
      <c r="U267" s="0" t="n"/>
      <c r="V267" s="0" t="n"/>
      <c r="W267" s="0" t="n"/>
      <c r="X267" s="0" t="n"/>
      <c r="Y267" s="0" t="n"/>
      <c r="Z267" s="0" t="n"/>
      <c r="AA267" s="0" t="n"/>
      <c r="AB267" s="0" t="n"/>
      <c r="AC267" s="0" t="n"/>
      <c r="AD267" s="0" t="n"/>
      <c r="AE267" s="0" t="n"/>
      <c r="AF267" s="0" t="n"/>
      <c r="AG267" s="0" t="n"/>
      <c r="AH267" s="0" t="n"/>
      <c r="AI267" s="0" t="n"/>
      <c r="AJ267" s="0" t="n"/>
      <c r="AK267" s="0" t="n"/>
      <c r="AL267" s="0" t="n"/>
      <c r="AM267" s="0" t="n"/>
      <c r="AN267" s="0" t="n"/>
      <c r="AO267" s="0" t="n"/>
      <c r="AP267" s="0" t="n"/>
      <c r="AQ267" s="0" t="n"/>
      <c r="AR267" s="0" t="n"/>
      <c r="AS267" s="0" t="n"/>
      <c r="AT267" s="0" t="n"/>
      <c r="AU267" s="0" t="n"/>
      <c r="AV267" s="0" t="n"/>
      <c r="AW267" s="0" t="n"/>
    </row>
    <row customHeight="true" ht="17.25" outlineLevel="0" r="268">
      <c r="A268" s="40" t="n">
        <v>102</v>
      </c>
      <c r="B268" s="40" t="s">
        <v>35</v>
      </c>
      <c r="C268" s="88" t="s">
        <v>103</v>
      </c>
      <c r="D268" s="40" t="n">
        <v>200</v>
      </c>
      <c r="E268" s="42" t="n">
        <v>7.16</v>
      </c>
      <c r="F268" s="42" t="n">
        <v>5.1</v>
      </c>
      <c r="G268" s="42" t="n">
        <v>5.4</v>
      </c>
      <c r="H268" s="42" t="n">
        <v>23.9</v>
      </c>
      <c r="I268" s="42" t="n">
        <v>163.8</v>
      </c>
      <c r="J268" s="64" t="n"/>
      <c r="K268" s="42" t="n">
        <v>45.8</v>
      </c>
      <c r="L268" s="42" t="n">
        <v>35.5</v>
      </c>
      <c r="M268" s="42" t="n">
        <v>0</v>
      </c>
      <c r="N268" s="42" t="n">
        <v>4.6</v>
      </c>
      <c r="O268" s="43" t="n">
        <v>0</v>
      </c>
      <c r="P268" s="43" t="n">
        <v>0</v>
      </c>
      <c r="Q268" s="43" t="n">
        <v>0</v>
      </c>
      <c r="R268" s="42" t="n">
        <v>11.2</v>
      </c>
    </row>
    <row customHeight="true" ht="17.25" outlineLevel="0" r="269">
      <c r="A269" s="40" t="n">
        <v>234</v>
      </c>
      <c r="B269" s="40" t="s">
        <v>37</v>
      </c>
      <c r="C269" s="87" t="s">
        <v>65</v>
      </c>
      <c r="D269" s="40" t="s">
        <v>66</v>
      </c>
      <c r="E269" s="40" t="n">
        <v>37.16</v>
      </c>
      <c r="F269" s="42" t="n">
        <v>12.7</v>
      </c>
      <c r="G269" s="42" t="n">
        <v>16.2</v>
      </c>
      <c r="H269" s="42" t="n">
        <v>10.1</v>
      </c>
      <c r="I269" s="42" t="n">
        <v>236.6</v>
      </c>
      <c r="J269" s="91" t="n"/>
      <c r="K269" s="42" t="n">
        <v>126.1</v>
      </c>
      <c r="L269" s="43" t="n">
        <v>0</v>
      </c>
      <c r="M269" s="43" t="n">
        <v>0</v>
      </c>
      <c r="N269" s="42" t="n">
        <v>0.9</v>
      </c>
      <c r="O269" s="43" t="n">
        <v>0</v>
      </c>
      <c r="P269" s="42" t="n">
        <v>0.2</v>
      </c>
      <c r="Q269" s="43" t="n">
        <v>0</v>
      </c>
      <c r="R269" s="42" t="n">
        <v>6.1</v>
      </c>
      <c r="S269" s="44" t="n"/>
      <c r="T269" s="0" t="n"/>
      <c r="U269" s="0" t="n"/>
      <c r="V269" s="0" t="n"/>
      <c r="W269" s="0" t="n"/>
      <c r="X269" s="0" t="n"/>
      <c r="Y269" s="0" t="n"/>
      <c r="Z269" s="0" t="n"/>
      <c r="AA269" s="0" t="n"/>
      <c r="AB269" s="0" t="n"/>
      <c r="AC269" s="0" t="n"/>
      <c r="AD269" s="0" t="n"/>
      <c r="AE269" s="0" t="n"/>
      <c r="AF269" s="0" t="n"/>
      <c r="AG269" s="0" t="n"/>
      <c r="AH269" s="0" t="n"/>
      <c r="AI269" s="0" t="n"/>
    </row>
    <row customHeight="true" ht="17.25" outlineLevel="0" r="270">
      <c r="A270" s="92" t="s">
        <v>67</v>
      </c>
      <c r="B270" s="40" t="s">
        <v>39</v>
      </c>
      <c r="C270" s="41" t="s">
        <v>68</v>
      </c>
      <c r="D270" s="40" t="s">
        <v>69</v>
      </c>
      <c r="E270" s="40" t="n">
        <v>19.87</v>
      </c>
      <c r="F270" s="42" t="n">
        <v>3</v>
      </c>
      <c r="G270" s="42" t="n">
        <v>7.9</v>
      </c>
      <c r="H270" s="42" t="n">
        <v>29.8</v>
      </c>
      <c r="I270" s="42" t="n">
        <v>202.8</v>
      </c>
      <c r="J270" s="93" t="n"/>
      <c r="K270" s="42" t="n">
        <v>29.8</v>
      </c>
      <c r="L270" s="42" t="n">
        <v>0</v>
      </c>
      <c r="M270" s="42" t="n">
        <v>0</v>
      </c>
      <c r="N270" s="42" t="n">
        <v>1.6</v>
      </c>
      <c r="O270" s="43" t="n">
        <v>0</v>
      </c>
      <c r="P270" s="42" t="n">
        <v>0.4</v>
      </c>
      <c r="Q270" s="43" t="n">
        <v>0</v>
      </c>
      <c r="R270" s="42" t="n">
        <v>35.9</v>
      </c>
    </row>
    <row customHeight="true" ht="18" outlineLevel="0" r="271">
      <c r="A271" s="40" t="n">
        <v>349</v>
      </c>
      <c r="B271" s="40" t="s">
        <v>41</v>
      </c>
      <c r="C271" s="63" t="s">
        <v>49</v>
      </c>
      <c r="D271" s="34" t="n">
        <v>200</v>
      </c>
      <c r="E271" s="40" t="n">
        <v>6.22</v>
      </c>
      <c r="F271" s="42" t="n">
        <v>0.6</v>
      </c>
      <c r="G271" s="42" t="n">
        <v>0.09</v>
      </c>
      <c r="H271" s="40" t="n">
        <v>32.01</v>
      </c>
      <c r="I271" s="42" t="n">
        <v>132.8</v>
      </c>
      <c r="J271" s="41" t="n"/>
      <c r="K271" s="42" t="n">
        <v>32.48</v>
      </c>
      <c r="L271" s="42" t="n">
        <v>17.46</v>
      </c>
      <c r="M271" s="42" t="n">
        <v>23.44</v>
      </c>
      <c r="N271" s="42" t="n">
        <v>0.7</v>
      </c>
      <c r="O271" s="43" t="n">
        <v>0</v>
      </c>
      <c r="P271" s="42" t="n">
        <v>0.02</v>
      </c>
      <c r="Q271" s="42" t="n">
        <v>0.26</v>
      </c>
      <c r="R271" s="42" t="n">
        <v>0.73</v>
      </c>
      <c r="S271" s="44" t="n"/>
    </row>
    <row customHeight="true" ht="18" outlineLevel="0" r="272">
      <c r="A272" s="40" t="n"/>
      <c r="B272" s="40" t="s">
        <v>51</v>
      </c>
      <c r="C272" s="63" t="s">
        <v>50</v>
      </c>
      <c r="D272" s="40" t="n">
        <v>30</v>
      </c>
      <c r="E272" s="42" t="n">
        <v>2.4</v>
      </c>
      <c r="F272" s="42" t="n">
        <v>1.68</v>
      </c>
      <c r="G272" s="42" t="n">
        <v>0.33</v>
      </c>
      <c r="H272" s="42" t="n">
        <v>14.82</v>
      </c>
      <c r="I272" s="42" t="n">
        <v>68.97</v>
      </c>
      <c r="J272" s="64" t="n"/>
      <c r="K272" s="42" t="n">
        <v>6.9</v>
      </c>
      <c r="L272" s="42" t="n">
        <v>7.5</v>
      </c>
      <c r="M272" s="42" t="n">
        <v>31.8</v>
      </c>
      <c r="N272" s="42" t="n">
        <v>0.93</v>
      </c>
      <c r="O272" s="43" t="n">
        <v>0</v>
      </c>
      <c r="P272" s="42" t="n">
        <v>0.03</v>
      </c>
      <c r="Q272" s="43" t="n">
        <v>0</v>
      </c>
      <c r="R272" s="42" t="n">
        <v>0</v>
      </c>
      <c r="S272" s="44" t="n"/>
    </row>
    <row customHeight="true" ht="18" outlineLevel="0" r="273">
      <c r="A273" s="40" t="n"/>
      <c r="B273" s="40" t="s">
        <v>71</v>
      </c>
      <c r="C273" s="48" t="s">
        <v>52</v>
      </c>
      <c r="D273" s="40" t="n">
        <v>30</v>
      </c>
      <c r="E273" s="39" t="n">
        <v>2.88</v>
      </c>
      <c r="F273" s="42" t="n">
        <v>2.37</v>
      </c>
      <c r="G273" s="42" t="n">
        <v>0.3</v>
      </c>
      <c r="H273" s="42" t="n">
        <v>14.49</v>
      </c>
      <c r="I273" s="42" t="n">
        <v>70.14</v>
      </c>
      <c r="J273" s="64" t="n"/>
      <c r="K273" s="42" t="n">
        <v>6.9</v>
      </c>
      <c r="L273" s="42" t="n">
        <v>9.9</v>
      </c>
      <c r="M273" s="42" t="n">
        <v>26.1</v>
      </c>
      <c r="N273" s="42" t="n">
        <v>0.33</v>
      </c>
      <c r="O273" s="42" t="n">
        <v>0</v>
      </c>
      <c r="P273" s="42" t="n">
        <v>0.03</v>
      </c>
      <c r="Q273" s="43" t="n">
        <v>0</v>
      </c>
      <c r="R273" s="43" t="n">
        <v>0</v>
      </c>
      <c r="S273" s="44" t="n"/>
      <c r="T273" s="0" t="n"/>
      <c r="U273" s="0" t="n"/>
      <c r="V273" s="0" t="n"/>
      <c r="W273" s="0" t="n"/>
      <c r="X273" s="0" t="n"/>
      <c r="Y273" s="0" t="n"/>
      <c r="Z273" s="0" t="n"/>
      <c r="AA273" s="0" t="n"/>
      <c r="AB273" s="0" t="n"/>
      <c r="AC273" s="0" t="n"/>
      <c r="AD273" s="0" t="n"/>
      <c r="AE273" s="0" t="n"/>
      <c r="AF273" s="0" t="n"/>
      <c r="AG273" s="0" t="n"/>
      <c r="AH273" s="0" t="n"/>
      <c r="AI273" s="0" t="n"/>
    </row>
    <row customHeight="true" ht="18" outlineLevel="0" r="274">
      <c r="A274" s="33" t="s">
        <v>43</v>
      </c>
      <c r="B274" s="51" t="s"/>
      <c r="C274" s="52" t="s"/>
      <c r="D274" s="24" t="n">
        <v>765</v>
      </c>
      <c r="E274" s="54" t="n">
        <f aca="false" ca="false" dt2D="false" dtr="false" t="normal">SUM(E267:E273)</f>
        <v>81.37</v>
      </c>
      <c r="F274" s="54" t="n">
        <f aca="false" ca="false" dt2D="false" dtr="false" t="normal">SUM(F267:F272)</f>
        <v>23.88</v>
      </c>
      <c r="G274" s="54" t="n">
        <f aca="false" ca="false" dt2D="false" dtr="false" t="normal">SUM(G267:G272)</f>
        <v>32.72</v>
      </c>
      <c r="H274" s="54" t="n">
        <f aca="false" ca="false" dt2D="false" dtr="false" t="normal">SUM(H267:H272)</f>
        <v>116.82999999999998</v>
      </c>
      <c r="I274" s="54" t="n">
        <f aca="false" ca="false" dt2D="false" dtr="false" t="normal">SUM(I267:I272)</f>
        <v>857.77</v>
      </c>
      <c r="J274" s="54" t="n">
        <f aca="false" ca="false" dt2D="false" dtr="false" t="normal">SUM(J267:J272)</f>
        <v>0</v>
      </c>
      <c r="K274" s="54" t="n">
        <f aca="false" ca="false" dt2D="false" dtr="false" t="normal">SUM(K267:K272)</f>
        <v>263.47999999999996</v>
      </c>
      <c r="L274" s="54" t="n">
        <f aca="false" ca="false" dt2D="false" dtr="false" t="normal">SUM(L267:L272)</f>
        <v>69.56</v>
      </c>
      <c r="M274" s="54" t="n">
        <f aca="false" ca="false" dt2D="false" dtr="false" t="normal">SUM(M267:M272)</f>
        <v>71.84</v>
      </c>
      <c r="N274" s="54" t="n">
        <f aca="false" ca="false" dt2D="false" dtr="false" t="normal">SUM(N267:N272)</f>
        <v>9.03</v>
      </c>
      <c r="O274" s="54" t="n">
        <f aca="false" ca="false" dt2D="false" dtr="false" t="normal">SUM(O267:O272)</f>
        <v>0</v>
      </c>
      <c r="P274" s="54" t="n">
        <f aca="false" ca="false" dt2D="false" dtr="false" t="normal">SUM(P267:P272)</f>
        <v>0.6500000000000001</v>
      </c>
      <c r="Q274" s="54" t="n">
        <f aca="false" ca="false" dt2D="false" dtr="false" t="normal">SUM(Q267:Q272)</f>
        <v>0.26</v>
      </c>
      <c r="R274" s="54" t="n">
        <f aca="false" ca="false" dt2D="false" dtr="false" t="normal">SUM(R267:R272)</f>
        <v>73.42999999999999</v>
      </c>
    </row>
    <row customHeight="true" ht="18" outlineLevel="0" r="275">
      <c r="A275" s="69" t="s">
        <v>53</v>
      </c>
      <c r="B275" s="70" t="s"/>
      <c r="C275" s="70" t="s"/>
      <c r="D275" s="71" t="s"/>
      <c r="E275" s="72" t="n">
        <f aca="false" ca="false" dt2D="false" dtr="false" t="normal">E263+E274</f>
        <v>124.48</v>
      </c>
      <c r="F275" s="72" t="n">
        <f aca="false" ca="false" dt2D="false" dtr="false" t="normal">F263+F274</f>
        <v>34</v>
      </c>
      <c r="G275" s="72" t="n">
        <f aca="false" ca="false" dt2D="false" dtr="false" t="normal">G263+G274</f>
        <v>44.07</v>
      </c>
      <c r="H275" s="72" t="n">
        <f aca="false" ca="false" dt2D="false" dtr="false" t="normal">H263+H274</f>
        <v>181.62</v>
      </c>
      <c r="I275" s="72" t="n">
        <f aca="false" ca="false" dt2D="false" dtr="false" t="normal">I263+I274</f>
        <v>1260.9099999999999</v>
      </c>
      <c r="J275" s="72" t="n">
        <f aca="false" ca="false" dt2D="false" dtr="false" t="normal">J263+J274</f>
        <v>0</v>
      </c>
      <c r="K275" s="72" t="n">
        <f aca="false" ca="false" dt2D="false" dtr="false" t="normal">K263+K274</f>
        <v>591.5799999999999</v>
      </c>
      <c r="L275" s="72" t="n">
        <f aca="false" ca="false" dt2D="false" dtr="false" t="normal">L263+L274</f>
        <v>116.96000000000001</v>
      </c>
      <c r="M275" s="72" t="n">
        <f aca="false" ca="false" dt2D="false" dtr="false" t="normal">M263+M274</f>
        <v>346.03999999999996</v>
      </c>
      <c r="N275" s="72" t="n">
        <f aca="false" ca="false" dt2D="false" dtr="false" t="normal">N263+N274</f>
        <v>11.76</v>
      </c>
      <c r="O275" s="72" t="n">
        <f aca="false" ca="false" dt2D="false" dtr="false" t="normal">O263+O274</f>
        <v>36.7</v>
      </c>
      <c r="P275" s="72" t="n">
        <f aca="false" ca="false" dt2D="false" dtr="false" t="normal">P263+P274</f>
        <v>0.8100000000000002</v>
      </c>
      <c r="Q275" s="72" t="n">
        <f aca="false" ca="false" dt2D="false" dtr="false" t="normal">Q263+Q274</f>
        <v>0.36</v>
      </c>
      <c r="R275" s="72" t="n">
        <f aca="false" ca="false" dt2D="false" dtr="false" t="normal">R263+R274</f>
        <v>74.83</v>
      </c>
    </row>
    <row outlineLevel="0" r="276">
      <c r="A276" s="73" t="n"/>
      <c r="B276" s="73" t="n"/>
      <c r="C276" s="73" t="n"/>
      <c r="D276" s="73" t="n"/>
      <c r="E276" s="74" t="n"/>
      <c r="F276" s="74" t="n"/>
      <c r="G276" s="74" t="n"/>
      <c r="H276" s="74" t="n"/>
      <c r="I276" s="74" t="n"/>
      <c r="J276" s="77" t="n"/>
      <c r="K276" s="74" t="n"/>
      <c r="L276" s="74" t="n"/>
      <c r="M276" s="74" t="n"/>
      <c r="N276" s="74" t="n"/>
      <c r="O276" s="74" t="n"/>
      <c r="P276" s="74" t="n"/>
      <c r="Q276" s="74" t="n"/>
      <c r="R276" s="74" t="n"/>
    </row>
    <row outlineLevel="0" r="277">
      <c r="A277" s="73" t="n"/>
      <c r="B277" s="73" t="n"/>
      <c r="C277" s="73" t="n"/>
      <c r="D277" s="73" t="n"/>
      <c r="E277" s="74" t="n"/>
      <c r="F277" s="74" t="n"/>
      <c r="G277" s="74" t="n"/>
      <c r="H277" s="74" t="n"/>
      <c r="I277" s="74" t="n"/>
      <c r="J277" s="77" t="n"/>
      <c r="K277" s="74" t="n"/>
      <c r="L277" s="74" t="n"/>
      <c r="M277" s="74" t="n"/>
      <c r="N277" s="74" t="n"/>
      <c r="O277" s="74" t="n"/>
      <c r="P277" s="74" t="n"/>
      <c r="Q277" s="74" t="n"/>
      <c r="R277" s="74" t="n"/>
    </row>
    <row outlineLevel="0" r="278">
      <c r="A278" s="73" t="n"/>
      <c r="B278" s="73" t="n"/>
      <c r="C278" s="73" t="n"/>
      <c r="D278" s="73" t="n"/>
      <c r="E278" s="74" t="n"/>
      <c r="F278" s="74" t="n"/>
      <c r="G278" s="74" t="n"/>
      <c r="H278" s="74" t="n"/>
      <c r="I278" s="74" t="n"/>
      <c r="J278" s="77" t="n"/>
      <c r="K278" s="74" t="n"/>
      <c r="L278" s="74" t="n"/>
      <c r="M278" s="74" t="n"/>
      <c r="N278" s="74" t="n"/>
      <c r="O278" s="74" t="n"/>
      <c r="P278" s="74" t="n"/>
      <c r="Q278" s="74" t="n"/>
      <c r="R278" s="74" t="n"/>
    </row>
    <row ht="15" outlineLevel="0" r="279">
      <c r="A279" s="1" t="s">
        <v>0</v>
      </c>
      <c r="B279" s="1" t="s"/>
      <c r="C279" s="1" t="s"/>
      <c r="D279" s="73" t="n"/>
      <c r="E279" s="74" t="n"/>
      <c r="F279" s="74" t="n"/>
      <c r="G279" s="74" t="n"/>
      <c r="H279" s="74" t="n"/>
      <c r="I279" s="74" t="n"/>
      <c r="J279" s="77" t="n"/>
      <c r="K279" s="78" t="s">
        <v>129</v>
      </c>
      <c r="L279" s="78" t="s"/>
      <c r="M279" s="78" t="s"/>
      <c r="N279" s="78" t="s"/>
      <c r="O279" s="78" t="s"/>
      <c r="P279" s="78" t="s"/>
      <c r="Q279" s="78" t="s"/>
      <c r="R279" s="78" t="s"/>
      <c r="S279" s="78" t="s"/>
      <c r="T279" s="78" t="s"/>
    </row>
    <row outlineLevel="0" r="280">
      <c r="A280" s="80" t="s">
        <v>2</v>
      </c>
      <c r="B280" s="80" t="s"/>
      <c r="C280" s="80" t="s"/>
      <c r="D280" s="73" t="n"/>
      <c r="E280" s="74" t="n"/>
      <c r="F280" s="74" t="n"/>
      <c r="G280" s="74" t="n"/>
      <c r="H280" s="74" t="n"/>
      <c r="I280" s="74" t="n"/>
      <c r="J280" s="77" t="n"/>
      <c r="K280" s="119" t="s">
        <v>105</v>
      </c>
      <c r="L280" s="119" t="s"/>
      <c r="M280" s="119" t="s"/>
      <c r="N280" s="119" t="s"/>
      <c r="O280" s="119" t="s"/>
      <c r="P280" s="119" t="s"/>
      <c r="Q280" s="119" t="s"/>
      <c r="R280" s="119" t="s"/>
      <c r="S280" s="119" t="s"/>
      <c r="T280" s="119" t="s"/>
    </row>
    <row outlineLevel="0" r="281">
      <c r="A281" s="122" t="s">
        <v>86</v>
      </c>
      <c r="B281" s="122" t="s"/>
      <c r="C281" s="122" t="s"/>
      <c r="D281" s="73" t="n"/>
      <c r="E281" s="74" t="n"/>
      <c r="F281" s="74" t="n"/>
      <c r="G281" s="74" t="n"/>
      <c r="H281" s="74" t="n"/>
      <c r="I281" s="74" t="n"/>
      <c r="J281" s="77" t="n"/>
      <c r="K281" s="81" t="s">
        <v>87</v>
      </c>
      <c r="L281" s="81" t="s"/>
      <c r="M281" s="81" t="s"/>
      <c r="N281" s="81" t="s"/>
      <c r="O281" s="81" t="s"/>
      <c r="P281" s="81" t="s"/>
      <c r="Q281" s="81" t="s"/>
      <c r="R281" s="81" t="s"/>
    </row>
    <row outlineLevel="0" r="282">
      <c r="A282" s="80" t="s">
        <v>6</v>
      </c>
      <c r="B282" s="80" t="s"/>
      <c r="C282" s="80" t="s"/>
      <c r="D282" s="73" t="n"/>
      <c r="E282" s="74" t="n"/>
      <c r="F282" s="74" t="n"/>
      <c r="G282" s="74" t="n"/>
      <c r="H282" s="74" t="n"/>
      <c r="I282" s="74" t="n"/>
      <c r="J282" s="77" t="n"/>
      <c r="K282" s="81" t="s">
        <v>57</v>
      </c>
      <c r="L282" s="81" t="s"/>
      <c r="M282" s="81" t="s"/>
      <c r="N282" s="81" t="s"/>
      <c r="O282" s="81" t="s"/>
      <c r="P282" s="81" t="s"/>
      <c r="Q282" s="81" t="s"/>
      <c r="R282" s="81" t="s"/>
    </row>
    <row ht="18.75" outlineLevel="0" r="283">
      <c r="A283" s="14" t="s">
        <v>8</v>
      </c>
      <c r="B283" s="14" t="s"/>
      <c r="C283" s="14" t="s"/>
      <c r="D283" s="14" t="s"/>
      <c r="E283" s="14" t="s"/>
      <c r="F283" s="14" t="s"/>
      <c r="G283" s="14" t="s"/>
      <c r="H283" s="14" t="s"/>
      <c r="I283" s="14" t="s"/>
      <c r="J283" s="14" t="s"/>
      <c r="K283" s="14" t="s"/>
      <c r="L283" s="14" t="s"/>
      <c r="M283" s="14" t="s"/>
      <c r="N283" s="14" t="s"/>
      <c r="O283" s="14" t="s"/>
      <c r="P283" s="14" t="s"/>
      <c r="Q283" s="14" t="s"/>
      <c r="R283" s="14" t="s"/>
    </row>
    <row ht="15.75" outlineLevel="0" r="284">
      <c r="A284" s="15" t="s">
        <v>9</v>
      </c>
      <c r="B284" s="15" t="s"/>
      <c r="C284" s="15" t="s"/>
      <c r="D284" s="15" t="s"/>
      <c r="E284" s="15" t="s"/>
      <c r="F284" s="15" t="s"/>
      <c r="G284" s="15" t="s"/>
      <c r="H284" s="15" t="s"/>
      <c r="I284" s="15" t="s"/>
      <c r="J284" s="15" t="s"/>
      <c r="K284" s="15" t="s"/>
      <c r="L284" s="15" t="s"/>
      <c r="M284" s="15" t="s"/>
      <c r="N284" s="15" t="s"/>
      <c r="O284" s="15" t="s"/>
      <c r="P284" s="15" t="s"/>
      <c r="Q284" s="15" t="s"/>
      <c r="R284" s="15" t="s"/>
    </row>
    <row ht="15.75" outlineLevel="0" r="285">
      <c r="A285" s="16" t="s">
        <v>10</v>
      </c>
      <c r="B285" s="16" t="s"/>
      <c r="C285" s="16" t="s"/>
      <c r="D285" s="16" t="s"/>
      <c r="E285" s="16" t="s"/>
      <c r="F285" s="16" t="s"/>
      <c r="G285" s="16" t="s"/>
      <c r="H285" s="16" t="s"/>
      <c r="I285" s="16" t="s"/>
      <c r="J285" s="16" t="s"/>
      <c r="K285" s="16" t="s"/>
      <c r="L285" s="16" t="s"/>
      <c r="M285" s="16" t="s"/>
      <c r="N285" s="16" t="s"/>
      <c r="O285" s="16" t="s"/>
      <c r="P285" s="16" t="s"/>
      <c r="Q285" s="16" t="s"/>
      <c r="R285" s="16" t="s"/>
    </row>
    <row customHeight="true" ht="18" outlineLevel="0" r="286">
      <c r="A286" s="129" t="s">
        <v>130</v>
      </c>
      <c r="B286" s="130" t="s"/>
      <c r="C286" s="130" t="s"/>
      <c r="D286" s="130" t="s"/>
      <c r="E286" s="130" t="s"/>
      <c r="F286" s="130" t="s"/>
      <c r="G286" s="130" t="s"/>
      <c r="H286" s="130" t="s"/>
      <c r="I286" s="130" t="s"/>
      <c r="J286" s="130" t="s"/>
      <c r="K286" s="130" t="s"/>
      <c r="L286" s="130" t="s"/>
      <c r="M286" s="130" t="s"/>
      <c r="N286" s="130" t="s"/>
      <c r="O286" s="130" t="s"/>
      <c r="P286" s="130" t="s"/>
      <c r="Q286" s="130" t="s"/>
      <c r="R286" s="131" t="s"/>
    </row>
    <row customHeight="true" ht="18.75" outlineLevel="0" r="287">
      <c r="A287" s="20" t="s">
        <v>12</v>
      </c>
      <c r="B287" s="21" t="s"/>
      <c r="C287" s="21" t="s"/>
      <c r="D287" s="21" t="s"/>
      <c r="E287" s="21" t="s"/>
      <c r="F287" s="21" t="s"/>
      <c r="G287" s="21" t="s"/>
      <c r="H287" s="21" t="s"/>
      <c r="I287" s="21" t="s"/>
      <c r="J287" s="21" t="s"/>
      <c r="K287" s="21" t="s"/>
      <c r="L287" s="21" t="s"/>
      <c r="M287" s="21" t="s"/>
      <c r="N287" s="21" t="s"/>
      <c r="O287" s="21" t="s"/>
      <c r="P287" s="21" t="s"/>
      <c r="Q287" s="21" t="s"/>
      <c r="R287" s="22" t="s"/>
    </row>
    <row customHeight="true" ht="18" outlineLevel="0" r="288">
      <c r="A288" s="23" t="s">
        <v>13</v>
      </c>
      <c r="B288" s="24" t="s">
        <v>14</v>
      </c>
      <c r="C288" s="23" t="s">
        <v>15</v>
      </c>
      <c r="D288" s="24" t="s">
        <v>123</v>
      </c>
      <c r="E288" s="24" t="s">
        <v>17</v>
      </c>
      <c r="F288" s="23" t="s">
        <v>18</v>
      </c>
      <c r="G288" s="23" t="s">
        <v>19</v>
      </c>
      <c r="H288" s="23" t="s">
        <v>20</v>
      </c>
      <c r="I288" s="24" t="s">
        <v>21</v>
      </c>
      <c r="J288" s="26" t="n"/>
      <c r="K288" s="27" t="s">
        <v>22</v>
      </c>
      <c r="L288" s="27" t="n"/>
      <c r="M288" s="27" t="n"/>
      <c r="N288" s="27" t="n"/>
      <c r="O288" s="24" t="s">
        <v>23</v>
      </c>
      <c r="P288" s="28" t="s"/>
      <c r="Q288" s="28" t="s"/>
      <c r="R288" s="29" t="s"/>
    </row>
    <row customHeight="true" ht="15" outlineLevel="0" r="289">
      <c r="A289" s="30" t="s"/>
      <c r="B289" s="31" t="s"/>
      <c r="C289" s="30" t="s"/>
      <c r="D289" s="31" t="s"/>
      <c r="E289" s="31" t="s"/>
      <c r="F289" s="30" t="s"/>
      <c r="G289" s="30" t="s"/>
      <c r="H289" s="30" t="s"/>
      <c r="I289" s="31" t="s"/>
      <c r="J289" s="26" t="n"/>
      <c r="K289" s="24" t="s">
        <v>24</v>
      </c>
      <c r="L289" s="33" t="s">
        <v>25</v>
      </c>
      <c r="M289" s="33" t="s">
        <v>26</v>
      </c>
      <c r="N289" s="33" t="s">
        <v>27</v>
      </c>
      <c r="O289" s="33" t="s">
        <v>28</v>
      </c>
      <c r="P289" s="33" t="s">
        <v>29</v>
      </c>
      <c r="Q289" s="33" t="s">
        <v>30</v>
      </c>
      <c r="R289" s="33" t="s">
        <v>31</v>
      </c>
    </row>
    <row customHeight="true" ht="20.25" outlineLevel="0" r="290">
      <c r="A290" s="40" t="n">
        <v>279</v>
      </c>
      <c r="B290" s="40" t="s">
        <v>32</v>
      </c>
      <c r="C290" s="88" t="s">
        <v>131</v>
      </c>
      <c r="D290" s="40" t="s">
        <v>100</v>
      </c>
      <c r="E290" s="42" t="n">
        <v>50.01</v>
      </c>
      <c r="F290" s="42" t="n">
        <v>6.75</v>
      </c>
      <c r="G290" s="42" t="n">
        <v>11.0536363636364</v>
      </c>
      <c r="H290" s="42" t="n">
        <v>10.0309090909091</v>
      </c>
      <c r="I290" s="42" t="n">
        <v>165.845454545455</v>
      </c>
      <c r="J290" s="64" t="n"/>
      <c r="K290" s="42" t="n">
        <v>32.5309090909091</v>
      </c>
      <c r="L290" s="42" t="n">
        <v>16.0036363636364</v>
      </c>
      <c r="M290" s="42" t="n">
        <v>79.5845454545454</v>
      </c>
      <c r="N290" s="42" t="n">
        <v>0.703636363636364</v>
      </c>
      <c r="O290" s="42" t="n">
        <v>28.7345454545455</v>
      </c>
      <c r="P290" s="42" t="n">
        <v>0.035</v>
      </c>
      <c r="Q290" s="43" t="n">
        <v>0</v>
      </c>
      <c r="R290" s="42" t="n">
        <v>0.703636363636364</v>
      </c>
    </row>
    <row customHeight="true" ht="20.25" outlineLevel="0" r="291">
      <c r="A291" s="40" t="n">
        <v>171</v>
      </c>
      <c r="B291" s="40" t="s">
        <v>35</v>
      </c>
      <c r="C291" s="63" t="s">
        <v>132</v>
      </c>
      <c r="D291" s="40" t="n">
        <v>150</v>
      </c>
      <c r="E291" s="42" t="n">
        <v>13.81</v>
      </c>
      <c r="F291" s="42" t="n">
        <v>6.3</v>
      </c>
      <c r="G291" s="42" t="n">
        <v>9.9</v>
      </c>
      <c r="H291" s="42" t="n">
        <v>46.7</v>
      </c>
      <c r="I291" s="42" t="n">
        <v>300.9</v>
      </c>
      <c r="J291" s="64" t="n"/>
      <c r="K291" s="42" t="n">
        <v>136.7</v>
      </c>
      <c r="L291" s="42" t="n">
        <v>1.4</v>
      </c>
      <c r="M291" s="42" t="n">
        <v>22.2</v>
      </c>
      <c r="N291" s="42" t="n">
        <v>1.2</v>
      </c>
      <c r="O291" s="42" t="n">
        <v>1.2</v>
      </c>
      <c r="P291" s="42" t="n">
        <v>0.1</v>
      </c>
      <c r="Q291" s="43" t="n">
        <v>0</v>
      </c>
      <c r="R291" s="43" t="n">
        <v>0</v>
      </c>
    </row>
    <row customHeight="true" ht="18" outlineLevel="0" r="292">
      <c r="A292" s="40" t="n"/>
      <c r="B292" s="40" t="s">
        <v>37</v>
      </c>
      <c r="C292" s="88" t="s">
        <v>61</v>
      </c>
      <c r="D292" s="40" t="n">
        <v>30</v>
      </c>
      <c r="E292" s="39" t="n">
        <v>2.88</v>
      </c>
      <c r="F292" s="42" t="n">
        <v>2.37</v>
      </c>
      <c r="G292" s="42" t="n">
        <v>0.3</v>
      </c>
      <c r="H292" s="42" t="n">
        <v>14.49</v>
      </c>
      <c r="I292" s="42" t="n">
        <v>70.14</v>
      </c>
      <c r="J292" s="64" t="n"/>
      <c r="K292" s="42" t="n">
        <v>6.9</v>
      </c>
      <c r="L292" s="42" t="n">
        <v>9.9</v>
      </c>
      <c r="M292" s="42" t="n">
        <v>26.1</v>
      </c>
      <c r="N292" s="42" t="n">
        <v>0.33</v>
      </c>
      <c r="O292" s="42" t="n">
        <v>0</v>
      </c>
      <c r="P292" s="42" t="n">
        <v>0.03</v>
      </c>
      <c r="Q292" s="43" t="n">
        <v>0</v>
      </c>
      <c r="R292" s="43" t="n">
        <v>0</v>
      </c>
    </row>
    <row customHeight="true" ht="18" outlineLevel="0" r="293">
      <c r="A293" s="40" t="n">
        <v>376</v>
      </c>
      <c r="B293" s="40" t="s">
        <v>39</v>
      </c>
      <c r="C293" s="48" t="s">
        <v>133</v>
      </c>
      <c r="D293" s="40" t="n">
        <v>200</v>
      </c>
      <c r="E293" s="42" t="n">
        <v>1.9</v>
      </c>
      <c r="F293" s="42" t="n">
        <v>0.1</v>
      </c>
      <c r="G293" s="43" t="n">
        <v>0</v>
      </c>
      <c r="H293" s="42" t="n">
        <v>15</v>
      </c>
      <c r="I293" s="42" t="n">
        <v>60</v>
      </c>
      <c r="J293" s="64" t="n"/>
      <c r="K293" s="42" t="n">
        <v>5</v>
      </c>
      <c r="L293" s="43" t="n">
        <v>0</v>
      </c>
      <c r="M293" s="43" t="n">
        <v>0</v>
      </c>
      <c r="N293" s="42" t="n">
        <v>2</v>
      </c>
      <c r="O293" s="43" t="n">
        <v>0</v>
      </c>
      <c r="P293" s="43" t="n">
        <v>0</v>
      </c>
      <c r="Q293" s="43" t="n">
        <v>0</v>
      </c>
      <c r="R293" s="42" t="n">
        <v>0.1</v>
      </c>
    </row>
    <row customHeight="true" ht="18" outlineLevel="0" r="294">
      <c r="A294" s="33" t="s">
        <v>43</v>
      </c>
      <c r="B294" s="51" t="s"/>
      <c r="C294" s="52" t="s"/>
      <c r="D294" s="33" t="n">
        <v>500</v>
      </c>
      <c r="E294" s="72" t="n">
        <f aca="false" ca="false" dt2D="false" dtr="false" t="normal">SUM(E290:E293)</f>
        <v>68.60000000000001</v>
      </c>
      <c r="F294" s="72" t="n">
        <f aca="false" ca="false" dt2D="false" dtr="false" t="normal">SUM(F290:F293)</f>
        <v>15.520000000000001</v>
      </c>
      <c r="G294" s="72" t="n">
        <f aca="false" ca="false" dt2D="false" dtr="false" t="normal">SUM(G290:G293)</f>
        <v>21.2536363636364</v>
      </c>
      <c r="H294" s="72" t="n">
        <f aca="false" ca="false" dt2D="false" dtr="false" t="normal">SUM(H290:H293)</f>
        <v>86.2209090909091</v>
      </c>
      <c r="I294" s="72" t="n">
        <f aca="false" ca="false" dt2D="false" dtr="false" t="normal">SUM(I290:I293)</f>
        <v>596.885454545455</v>
      </c>
      <c r="J294" s="72" t="n">
        <f aca="false" ca="false" dt2D="false" dtr="false" t="normal">SUM(J290:J293)</f>
        <v>0</v>
      </c>
      <c r="K294" s="72" t="n">
        <f aca="false" ca="false" dt2D="false" dtr="false" t="normal">SUM(K290:K293)</f>
        <v>181.13090909090909</v>
      </c>
      <c r="L294" s="72" t="n">
        <f aca="false" ca="false" dt2D="false" dtr="false" t="normal">SUM(L290:L293)</f>
        <v>27.3036363636364</v>
      </c>
      <c r="M294" s="72" t="n">
        <f aca="false" ca="false" dt2D="false" dtr="false" t="normal">SUM(M290:M293)</f>
        <v>127.88454545454542</v>
      </c>
      <c r="N294" s="72" t="n">
        <f aca="false" ca="false" dt2D="false" dtr="false" t="normal">SUM(N290:N293)</f>
        <v>4.233636363636364</v>
      </c>
      <c r="O294" s="72" t="n">
        <f aca="false" ca="false" dt2D="false" dtr="false" t="normal">SUM(O290:O293)</f>
        <v>29.9345454545455</v>
      </c>
      <c r="P294" s="72" t="n">
        <f aca="false" ca="false" dt2D="false" dtr="false" t="normal">SUM(P290:P293)</f>
        <v>0.165</v>
      </c>
      <c r="Q294" s="72" t="n">
        <f aca="false" ca="false" dt2D="false" dtr="false" t="normal">SUM(Q290:Q293)</f>
        <v>0</v>
      </c>
      <c r="R294" s="72" t="n">
        <f aca="false" ca="false" dt2D="false" dtr="false" t="normal">SUM(R290:R293)</f>
        <v>0.8036363636363639</v>
      </c>
    </row>
    <row customHeight="true" ht="18" outlineLevel="0" r="295">
      <c r="A295" s="20" t="s">
        <v>44</v>
      </c>
      <c r="B295" s="21" t="s"/>
      <c r="C295" s="21" t="s"/>
      <c r="D295" s="21" t="s"/>
      <c r="E295" s="21" t="s"/>
      <c r="F295" s="21" t="s"/>
      <c r="G295" s="21" t="s"/>
      <c r="H295" s="21" t="s"/>
      <c r="I295" s="21" t="s"/>
      <c r="J295" s="21" t="s"/>
      <c r="K295" s="21" t="s"/>
      <c r="L295" s="21" t="s"/>
      <c r="M295" s="21" t="s"/>
      <c r="N295" s="21" t="s"/>
      <c r="O295" s="21" t="s"/>
      <c r="P295" s="21" t="s"/>
      <c r="Q295" s="21" t="s"/>
      <c r="R295" s="22" t="s"/>
    </row>
    <row customHeight="true" ht="18" outlineLevel="0" r="296">
      <c r="A296" s="23" t="s">
        <v>13</v>
      </c>
      <c r="B296" s="24" t="s">
        <v>14</v>
      </c>
      <c r="C296" s="23" t="s">
        <v>15</v>
      </c>
      <c r="D296" s="24" t="s">
        <v>123</v>
      </c>
      <c r="E296" s="24" t="s">
        <v>17</v>
      </c>
      <c r="F296" s="23" t="s">
        <v>18</v>
      </c>
      <c r="G296" s="23" t="s">
        <v>19</v>
      </c>
      <c r="H296" s="23" t="s">
        <v>20</v>
      </c>
      <c r="I296" s="24" t="s">
        <v>21</v>
      </c>
      <c r="J296" s="26" t="n"/>
      <c r="K296" s="27" t="s">
        <v>22</v>
      </c>
      <c r="L296" s="27" t="n"/>
      <c r="M296" s="27" t="n"/>
      <c r="N296" s="27" t="n"/>
      <c r="O296" s="24" t="s">
        <v>23</v>
      </c>
      <c r="P296" s="28" t="s"/>
      <c r="Q296" s="28" t="s"/>
      <c r="R296" s="29" t="s"/>
    </row>
    <row customHeight="true" ht="15" outlineLevel="0" r="297">
      <c r="A297" s="30" t="s"/>
      <c r="B297" s="31" t="s"/>
      <c r="C297" s="30" t="s"/>
      <c r="D297" s="31" t="s"/>
      <c r="E297" s="31" t="s"/>
      <c r="F297" s="30" t="s"/>
      <c r="G297" s="30" t="s"/>
      <c r="H297" s="30" t="s"/>
      <c r="I297" s="31" t="s"/>
      <c r="J297" s="26" t="n"/>
      <c r="K297" s="24" t="s">
        <v>24</v>
      </c>
      <c r="L297" s="33" t="s">
        <v>25</v>
      </c>
      <c r="M297" s="33" t="s">
        <v>26</v>
      </c>
      <c r="N297" s="33" t="s">
        <v>27</v>
      </c>
      <c r="O297" s="33" t="s">
        <v>28</v>
      </c>
      <c r="P297" s="33" t="s">
        <v>29</v>
      </c>
      <c r="Q297" s="33" t="s">
        <v>30</v>
      </c>
      <c r="R297" s="33" t="s">
        <v>31</v>
      </c>
    </row>
    <row customHeight="true" ht="18" outlineLevel="0" r="298">
      <c r="A298" s="40" t="n">
        <v>52</v>
      </c>
      <c r="B298" s="58" t="s">
        <v>32</v>
      </c>
      <c r="C298" s="132" t="s">
        <v>45</v>
      </c>
      <c r="D298" s="86" t="n">
        <v>60</v>
      </c>
      <c r="E298" s="40" t="n">
        <v>5.9</v>
      </c>
      <c r="F298" s="42" t="n">
        <v>1</v>
      </c>
      <c r="G298" s="42" t="n">
        <v>3.6</v>
      </c>
      <c r="H298" s="42" t="n">
        <v>6.6</v>
      </c>
      <c r="I298" s="42" t="n">
        <v>62.4</v>
      </c>
      <c r="J298" s="42" t="n"/>
      <c r="K298" s="42" t="n">
        <v>21.1</v>
      </c>
      <c r="L298" s="42" t="n">
        <v>12.5</v>
      </c>
      <c r="M298" s="42" t="n">
        <v>24.6</v>
      </c>
      <c r="N298" s="42" t="n">
        <v>0.8</v>
      </c>
      <c r="O298" s="43" t="n">
        <v>0</v>
      </c>
      <c r="P298" s="42" t="n">
        <v>0</v>
      </c>
      <c r="Q298" s="42" t="n">
        <v>0.1</v>
      </c>
      <c r="R298" s="42" t="n">
        <v>5.7</v>
      </c>
    </row>
    <row customHeight="true" ht="18" outlineLevel="0" r="299">
      <c r="A299" s="40" t="n">
        <v>96</v>
      </c>
      <c r="B299" s="40" t="s">
        <v>35</v>
      </c>
      <c r="C299" s="63" t="s">
        <v>134</v>
      </c>
      <c r="D299" s="40" t="n">
        <v>200</v>
      </c>
      <c r="E299" s="42" t="n">
        <v>11.31</v>
      </c>
      <c r="F299" s="42" t="n">
        <v>2.1</v>
      </c>
      <c r="G299" s="42" t="n">
        <v>5.1</v>
      </c>
      <c r="H299" s="42" t="n">
        <v>20.5</v>
      </c>
      <c r="I299" s="42" t="n">
        <v>136.3</v>
      </c>
      <c r="J299" s="64" t="n"/>
      <c r="K299" s="42" t="n">
        <v>89.3</v>
      </c>
      <c r="L299" s="42" t="n">
        <v>13.5</v>
      </c>
      <c r="M299" s="42" t="n">
        <v>33.4</v>
      </c>
      <c r="N299" s="42" t="n">
        <v>1</v>
      </c>
      <c r="O299" s="42" t="n">
        <v>1.1</v>
      </c>
      <c r="P299" s="42" t="n">
        <v>3.8</v>
      </c>
      <c r="Q299" s="42" t="n">
        <v>0.3</v>
      </c>
      <c r="R299" s="42" t="n">
        <v>2.1</v>
      </c>
    </row>
    <row customHeight="true" ht="18" outlineLevel="0" r="300">
      <c r="A300" s="86" t="n">
        <v>291</v>
      </c>
      <c r="B300" s="86" t="s">
        <v>37</v>
      </c>
      <c r="C300" s="87" t="s">
        <v>60</v>
      </c>
      <c r="D300" s="40" t="n">
        <v>240</v>
      </c>
      <c r="E300" s="42" t="n">
        <v>56.31</v>
      </c>
      <c r="F300" s="42" t="n">
        <v>28.8</v>
      </c>
      <c r="G300" s="42" t="n">
        <v>36.7</v>
      </c>
      <c r="H300" s="42" t="n">
        <v>46.6</v>
      </c>
      <c r="I300" s="42" t="n">
        <v>632.2</v>
      </c>
      <c r="J300" s="42" t="n"/>
      <c r="K300" s="42" t="n">
        <v>62.3</v>
      </c>
      <c r="L300" s="42" t="n">
        <v>65.5</v>
      </c>
      <c r="M300" s="42" t="n">
        <v>275.3</v>
      </c>
      <c r="N300" s="42" t="n">
        <v>3.1</v>
      </c>
      <c r="O300" s="42" t="n">
        <v>66.3</v>
      </c>
      <c r="P300" s="42" t="n">
        <v>0</v>
      </c>
      <c r="Q300" s="42" t="n">
        <v>0</v>
      </c>
      <c r="R300" s="42" t="n">
        <v>1.4</v>
      </c>
    </row>
    <row customHeight="true" ht="18" outlineLevel="0" r="301">
      <c r="A301" s="40" t="n">
        <v>1041</v>
      </c>
      <c r="B301" s="40" t="s">
        <v>39</v>
      </c>
      <c r="C301" s="63" t="s">
        <v>94</v>
      </c>
      <c r="D301" s="40" t="n">
        <v>200</v>
      </c>
      <c r="E301" s="42" t="n">
        <v>8.14</v>
      </c>
      <c r="F301" s="42" t="n">
        <v>0.1</v>
      </c>
      <c r="G301" s="43" t="n">
        <v>0</v>
      </c>
      <c r="H301" s="42" t="n">
        <v>27.1</v>
      </c>
      <c r="I301" s="42" t="n">
        <v>108.6</v>
      </c>
      <c r="J301" s="93" t="n"/>
      <c r="K301" s="42" t="n">
        <v>23.52</v>
      </c>
      <c r="L301" s="43" t="n">
        <v>0</v>
      </c>
      <c r="M301" s="43" t="n">
        <v>0</v>
      </c>
      <c r="N301" s="42" t="n">
        <v>0.24</v>
      </c>
      <c r="O301" s="42" t="n">
        <v>0</v>
      </c>
      <c r="P301" s="42" t="n">
        <v>0.03</v>
      </c>
      <c r="Q301" s="43" t="n">
        <v>0</v>
      </c>
      <c r="R301" s="42" t="n">
        <v>12.9</v>
      </c>
      <c r="S301" s="44" t="n"/>
    </row>
    <row customHeight="true" ht="18" outlineLevel="0" r="302">
      <c r="A302" s="40" t="n"/>
      <c r="B302" s="40" t="s">
        <v>41</v>
      </c>
      <c r="C302" s="63" t="s">
        <v>50</v>
      </c>
      <c r="D302" s="40" t="n">
        <v>30</v>
      </c>
      <c r="E302" s="42" t="n">
        <v>2.4</v>
      </c>
      <c r="F302" s="42" t="n">
        <v>1.68</v>
      </c>
      <c r="G302" s="42" t="n">
        <v>0.33</v>
      </c>
      <c r="H302" s="42" t="n">
        <v>14.82</v>
      </c>
      <c r="I302" s="42" t="n">
        <v>68.97</v>
      </c>
      <c r="J302" s="93" t="n"/>
      <c r="K302" s="42" t="n">
        <v>6.9</v>
      </c>
      <c r="L302" s="42" t="n">
        <v>7.5</v>
      </c>
      <c r="M302" s="42" t="n">
        <v>31.8</v>
      </c>
      <c r="N302" s="42" t="n">
        <v>0.93</v>
      </c>
      <c r="O302" s="42" t="n">
        <v>0</v>
      </c>
      <c r="P302" s="42" t="n">
        <v>0.03</v>
      </c>
      <c r="Q302" s="43" t="n">
        <v>0</v>
      </c>
      <c r="R302" s="43" t="n">
        <v>0</v>
      </c>
      <c r="S302" s="44" t="n"/>
    </row>
    <row customHeight="true" ht="18" outlineLevel="0" r="303">
      <c r="A303" s="40" t="n"/>
      <c r="B303" s="40" t="s">
        <v>51</v>
      </c>
      <c r="C303" s="48" t="s">
        <v>52</v>
      </c>
      <c r="D303" s="40" t="n">
        <v>30</v>
      </c>
      <c r="E303" s="39" t="n">
        <v>2.88</v>
      </c>
      <c r="F303" s="42" t="n">
        <v>2.37</v>
      </c>
      <c r="G303" s="42" t="n">
        <v>0.3</v>
      </c>
      <c r="H303" s="42" t="n">
        <v>14.49</v>
      </c>
      <c r="I303" s="42" t="n">
        <v>70.14</v>
      </c>
      <c r="J303" s="64" t="n"/>
      <c r="K303" s="42" t="n">
        <v>6.9</v>
      </c>
      <c r="L303" s="42" t="n">
        <v>9.9</v>
      </c>
      <c r="M303" s="42" t="n">
        <v>26.1</v>
      </c>
      <c r="N303" s="42" t="n">
        <v>0.33</v>
      </c>
      <c r="O303" s="42" t="n">
        <v>0</v>
      </c>
      <c r="P303" s="42" t="n">
        <v>0.03</v>
      </c>
      <c r="Q303" s="43" t="n">
        <v>0</v>
      </c>
      <c r="R303" s="43" t="n">
        <v>0</v>
      </c>
      <c r="S303" s="44" t="n"/>
    </row>
    <row customHeight="true" ht="18" outlineLevel="0" r="304">
      <c r="A304" s="33" t="s">
        <v>43</v>
      </c>
      <c r="B304" s="51" t="s"/>
      <c r="C304" s="52" t="s"/>
      <c r="D304" s="33" t="n">
        <v>760</v>
      </c>
      <c r="E304" s="72" t="n">
        <f aca="false" ca="false" dt2D="false" dtr="false" t="normal">SUM(E298:E303)</f>
        <v>86.94000000000001</v>
      </c>
      <c r="F304" s="33" t="n">
        <f aca="false" ca="false" dt2D="false" dtr="false" t="normal">SUM(F298:F303)</f>
        <v>36.05</v>
      </c>
      <c r="G304" s="33" t="n">
        <f aca="false" ca="false" dt2D="false" dtr="false" t="normal">SUM(G298:G303)</f>
        <v>46.03</v>
      </c>
      <c r="H304" s="33" t="n">
        <f aca="false" ca="false" dt2D="false" dtr="false" t="normal">SUM(H298:H303)</f>
        <v>130.11</v>
      </c>
      <c r="I304" s="33" t="n">
        <f aca="false" ca="false" dt2D="false" dtr="false" t="normal">SUM(I298:I303)</f>
        <v>1078.6100000000001</v>
      </c>
      <c r="J304" s="33" t="n">
        <f aca="false" ca="false" dt2D="false" dtr="false" t="normal">SUM(J298:J303)</f>
        <v>0</v>
      </c>
      <c r="K304" s="33" t="n">
        <f aca="false" ca="false" dt2D="false" dtr="false" t="normal">SUM(K298:K303)</f>
        <v>210.02</v>
      </c>
      <c r="L304" s="72" t="n">
        <f aca="false" ca="false" dt2D="false" dtr="false" t="normal">SUM(L298:L303)</f>
        <v>108.9</v>
      </c>
      <c r="M304" s="72" t="n">
        <f aca="false" ca="false" dt2D="false" dtr="false" t="normal">SUM(M298:M303)</f>
        <v>391.20000000000005</v>
      </c>
      <c r="N304" s="33" t="n">
        <f aca="false" ca="false" dt2D="false" dtr="false" t="normal">SUM(N298:N303)</f>
        <v>6.4</v>
      </c>
      <c r="O304" s="72" t="n">
        <f aca="false" ca="false" dt2D="false" dtr="false" t="normal">SUM(O298:O303)</f>
        <v>67.39999999999999</v>
      </c>
      <c r="P304" s="72" t="n">
        <f aca="false" ca="false" dt2D="false" dtr="false" t="normal">SUM(P298:P303)</f>
        <v>3.8899999999999992</v>
      </c>
      <c r="Q304" s="72" t="n">
        <f aca="false" ca="false" dt2D="false" dtr="false" t="normal">SUM(Q298:Q303)</f>
        <v>0.4</v>
      </c>
      <c r="R304" s="33" t="n">
        <f aca="false" ca="false" dt2D="false" dtr="false" t="normal">SUM(R298:R303)</f>
        <v>22.1</v>
      </c>
    </row>
    <row customHeight="true" ht="18" outlineLevel="0" r="305">
      <c r="A305" s="69" t="s">
        <v>53</v>
      </c>
      <c r="B305" s="70" t="s"/>
      <c r="C305" s="70" t="s"/>
      <c r="D305" s="71" t="s"/>
      <c r="E305" s="72" t="n">
        <f aca="false" ca="false" dt2D="false" dtr="false" t="normal">E294+E304</f>
        <v>155.54000000000002</v>
      </c>
      <c r="F305" s="72" t="n">
        <f aca="false" ca="false" dt2D="false" dtr="false" t="normal">F294+F304</f>
        <v>51.57</v>
      </c>
      <c r="G305" s="72" t="n">
        <f aca="false" ca="false" dt2D="false" dtr="false" t="normal">G294+G304</f>
        <v>67.2836363636364</v>
      </c>
      <c r="H305" s="72" t="n">
        <f aca="false" ca="false" dt2D="false" dtr="false" t="normal">H294+H304</f>
        <v>216.33090909090913</v>
      </c>
      <c r="I305" s="72" t="n">
        <f aca="false" ca="false" dt2D="false" dtr="false" t="normal">I294+I304</f>
        <v>1675.4954545454552</v>
      </c>
      <c r="J305" s="72" t="n">
        <f aca="false" ca="false" dt2D="false" dtr="false" t="normal">J294+J304</f>
        <v>0</v>
      </c>
      <c r="K305" s="72" t="n">
        <f aca="false" ca="false" dt2D="false" dtr="false" t="normal">K294+K304</f>
        <v>391.15090909090907</v>
      </c>
      <c r="L305" s="72" t="n">
        <f aca="false" ca="false" dt2D="false" dtr="false" t="normal">L294+L304</f>
        <v>136.2036363636364</v>
      </c>
      <c r="M305" s="72" t="n">
        <f aca="false" ca="false" dt2D="false" dtr="false" t="normal">M294+M304</f>
        <v>519.0845454545455</v>
      </c>
      <c r="N305" s="72" t="n">
        <f aca="false" ca="false" dt2D="false" dtr="false" t="normal">N294+N304</f>
        <v>10.633636363636365</v>
      </c>
      <c r="O305" s="72" t="n">
        <f aca="false" ca="false" dt2D="false" dtr="false" t="normal">O294+O304</f>
        <v>97.33454545454549</v>
      </c>
      <c r="P305" s="72" t="n">
        <f aca="false" ca="false" dt2D="false" dtr="false" t="normal">P294+P304</f>
        <v>4.054999999999999</v>
      </c>
      <c r="Q305" s="72" t="n">
        <f aca="false" ca="false" dt2D="false" dtr="false" t="normal">Q294+Q304</f>
        <v>0.4</v>
      </c>
      <c r="R305" s="72" t="n">
        <f aca="false" ca="false" dt2D="false" dtr="false" t="normal">R294+R304</f>
        <v>22.903636363636366</v>
      </c>
    </row>
    <row customHeight="true" ht="18" outlineLevel="0" r="306">
      <c r="A306" s="73" t="n"/>
      <c r="B306" s="73" t="n"/>
      <c r="C306" s="73" t="n"/>
      <c r="D306" s="73" t="n"/>
      <c r="E306" s="74" t="n"/>
      <c r="F306" s="74" t="n"/>
      <c r="G306" s="74" t="n"/>
      <c r="H306" s="74" t="n"/>
      <c r="I306" s="74" t="n"/>
      <c r="J306" s="74" t="n"/>
      <c r="K306" s="74" t="n"/>
      <c r="L306" s="74" t="n"/>
      <c r="M306" s="74" t="n"/>
      <c r="N306" s="74" t="n"/>
      <c r="O306" s="74" t="n"/>
      <c r="P306" s="74" t="n"/>
      <c r="Q306" s="74" t="n"/>
      <c r="R306" s="74" t="n"/>
    </row>
    <row customHeight="true" ht="18" outlineLevel="0" r="307">
      <c r="A307" s="73" t="n"/>
      <c r="B307" s="73" t="n"/>
      <c r="C307" s="73" t="n"/>
      <c r="D307" s="73" t="n"/>
      <c r="E307" s="74" t="n"/>
      <c r="F307" s="74" t="n"/>
      <c r="G307" s="74" t="n"/>
      <c r="H307" s="74" t="n"/>
      <c r="I307" s="74" t="n"/>
      <c r="J307" s="74" t="n"/>
      <c r="K307" s="74" t="n"/>
      <c r="L307" s="74" t="n"/>
      <c r="M307" s="74" t="n"/>
      <c r="N307" s="74" t="n"/>
      <c r="O307" s="74" t="n"/>
      <c r="P307" s="74" t="n"/>
      <c r="Q307" s="74" t="n"/>
      <c r="R307" s="74" t="n"/>
    </row>
    <row customHeight="true" ht="18" outlineLevel="0" r="308">
      <c r="A308" s="73" t="n"/>
      <c r="B308" s="73" t="n"/>
      <c r="C308" s="73" t="n"/>
      <c r="D308" s="73" t="n"/>
      <c r="E308" s="74" t="n"/>
      <c r="F308" s="74" t="n"/>
      <c r="G308" s="74" t="n"/>
      <c r="H308" s="74" t="n"/>
      <c r="I308" s="74" t="n"/>
      <c r="J308" s="74" t="n"/>
      <c r="K308" s="74" t="n"/>
      <c r="L308" s="74" t="n"/>
      <c r="M308" s="74" t="n"/>
      <c r="N308" s="74" t="n"/>
      <c r="O308" s="74" t="n"/>
      <c r="P308" s="74" t="n"/>
      <c r="Q308" s="74" t="n"/>
      <c r="R308" s="74" t="n"/>
    </row>
    <row customHeight="true" ht="18" outlineLevel="0" r="309">
      <c r="A309" s="73" t="n"/>
      <c r="B309" s="73" t="n"/>
      <c r="C309" s="11" t="s">
        <v>135</v>
      </c>
      <c r="D309" s="73" t="n"/>
      <c r="E309" s="133" t="n">
        <f aca="false" ca="false" dt2D="false" dtr="false" t="normal">E18+E48+E79+E110+E141+E171+E202+E232+E263+E294</f>
        <v>693.7</v>
      </c>
      <c r="F309" s="76" t="n"/>
      <c r="G309" s="76" t="n"/>
      <c r="H309" s="76" t="n"/>
      <c r="I309" s="76" t="n"/>
      <c r="J309" s="77" t="n"/>
      <c r="K309" s="76" t="n"/>
      <c r="L309" s="76" t="n"/>
      <c r="M309" s="76" t="n"/>
      <c r="N309" s="76" t="n"/>
      <c r="O309" s="76" t="n"/>
      <c r="P309" s="76" t="n"/>
      <c r="Q309" s="76" t="n"/>
      <c r="R309" s="76" t="n"/>
    </row>
    <row customHeight="true" ht="18" outlineLevel="0" r="310">
      <c r="A310" s="73" t="n"/>
      <c r="B310" s="73" t="n"/>
      <c r="C310" s="11" t="s">
        <v>136</v>
      </c>
      <c r="D310" s="73" t="n"/>
      <c r="E310" s="74" t="n">
        <f aca="false" ca="false" dt2D="false" dtr="false" t="normal">E309/10</f>
        <v>69.37</v>
      </c>
      <c r="F310" s="76" t="n"/>
      <c r="G310" s="76" t="n"/>
      <c r="H310" s="76" t="n"/>
      <c r="I310" s="76" t="n"/>
      <c r="J310" s="77" t="n"/>
      <c r="K310" s="76" t="n"/>
      <c r="L310" s="76" t="n"/>
      <c r="M310" s="76" t="n"/>
      <c r="N310" s="76" t="n"/>
      <c r="O310" s="76" t="n"/>
      <c r="P310" s="76" t="n"/>
      <c r="Q310" s="76" t="n"/>
      <c r="R310" s="76" t="n"/>
    </row>
    <row customHeight="true" ht="18" outlineLevel="0" r="311">
      <c r="A311" s="73" t="n"/>
      <c r="B311" s="73" t="n"/>
      <c r="C311" s="11" t="s">
        <v>137</v>
      </c>
      <c r="D311" s="73" t="n"/>
      <c r="E311" s="133" t="n"/>
      <c r="F311" s="133" t="n">
        <f aca="false" ca="false" dt2D="false" dtr="false" t="normal">E28+E59+E90+E121+E151+E182+E212+E243+E274+E304</f>
        <v>926.22</v>
      </c>
      <c r="G311" s="76" t="n"/>
      <c r="H311" s="76" t="n"/>
      <c r="I311" s="76" t="n"/>
      <c r="J311" s="77" t="n"/>
      <c r="K311" s="76" t="n"/>
      <c r="L311" s="76" t="n"/>
      <c r="M311" s="76" t="n"/>
      <c r="N311" s="76" t="n"/>
      <c r="O311" s="76" t="n"/>
      <c r="P311" s="76" t="n"/>
      <c r="Q311" s="76" t="n"/>
      <c r="R311" s="76" t="n"/>
    </row>
    <row outlineLevel="0" r="312">
      <c r="A312" s="73" t="n"/>
      <c r="B312" s="73" t="n"/>
      <c r="C312" s="11" t="s">
        <v>136</v>
      </c>
      <c r="D312" s="73" t="n"/>
      <c r="E312" s="133" t="n"/>
      <c r="F312" s="133" t="n">
        <f aca="false" ca="false" dt2D="false" dtr="false" t="normal">F311/10</f>
        <v>92.622</v>
      </c>
      <c r="G312" s="76" t="n"/>
      <c r="H312" s="76" t="n"/>
      <c r="I312" s="76" t="n"/>
      <c r="J312" s="77" t="n"/>
      <c r="K312" s="76" t="n"/>
      <c r="L312" s="76" t="n"/>
      <c r="M312" s="76" t="n"/>
      <c r="N312" s="76" t="n"/>
      <c r="O312" s="76" t="n"/>
      <c r="P312" s="76" t="n"/>
      <c r="Q312" s="76" t="n"/>
      <c r="R312" s="76" t="n"/>
    </row>
    <row outlineLevel="0" r="313">
      <c r="C313" s="77" t="n"/>
      <c r="D313" s="75" t="n"/>
      <c r="E313" s="75" t="n"/>
      <c r="F313" s="134" t="n"/>
    </row>
    <row ht="15" outlineLevel="0" r="314">
      <c r="F314" s="134" t="n"/>
    </row>
    <row outlineLevel="0" r="317">
      <c r="C317" s="77" t="s">
        <v>138</v>
      </c>
      <c r="D317" s="75" t="n"/>
      <c r="E317" s="75" t="n"/>
      <c r="F317" s="135" t="s">
        <v>139</v>
      </c>
      <c r="G317" s="136" t="s">
        <v>140</v>
      </c>
      <c r="H317" s="136" t="s">
        <v>141</v>
      </c>
      <c r="I317" s="136" t="s">
        <v>142</v>
      </c>
    </row>
    <row outlineLevel="0" r="318">
      <c r="C318" s="77" t="s">
        <v>143</v>
      </c>
      <c r="D318" s="75" t="n"/>
      <c r="E318" s="75" t="n"/>
      <c r="F318" s="135" t="n">
        <v>46.05</v>
      </c>
      <c r="G318" s="135" t="n">
        <v>50.1</v>
      </c>
      <c r="H318" s="135" t="n">
        <v>198.6</v>
      </c>
      <c r="I318" s="135" t="n">
        <v>1439.84</v>
      </c>
    </row>
  </sheetData>
  <mergeCells count="372">
    <mergeCell ref="A1:C1"/>
    <mergeCell ref="A2:C2"/>
    <mergeCell ref="D1:R1"/>
    <mergeCell ref="D2:I2"/>
    <mergeCell ref="K2:R2"/>
    <mergeCell ref="A4:C4"/>
    <mergeCell ref="A5:C5"/>
    <mergeCell ref="D4:R4"/>
    <mergeCell ref="D5:F5"/>
    <mergeCell ref="G5:R5"/>
    <mergeCell ref="A6:R6"/>
    <mergeCell ref="A7:R7"/>
    <mergeCell ref="A8:R8"/>
    <mergeCell ref="A9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  <mergeCell ref="A18:C18"/>
    <mergeCell ref="A19:R19"/>
    <mergeCell ref="O20:R20"/>
    <mergeCell ref="B20:B21"/>
    <mergeCell ref="A20:A21"/>
    <mergeCell ref="G20:G21"/>
    <mergeCell ref="H20:H21"/>
    <mergeCell ref="D20:D21"/>
    <mergeCell ref="E20:E21"/>
    <mergeCell ref="F20:F21"/>
    <mergeCell ref="I20:I21"/>
    <mergeCell ref="C20:C21"/>
    <mergeCell ref="I33:R33"/>
    <mergeCell ref="G34:R34"/>
    <mergeCell ref="I35:R35"/>
    <mergeCell ref="A35:C35"/>
    <mergeCell ref="A28:C28"/>
    <mergeCell ref="A29:D29"/>
    <mergeCell ref="A33:C33"/>
    <mergeCell ref="A34:C34"/>
    <mergeCell ref="A40:R40"/>
    <mergeCell ref="A37:R37"/>
    <mergeCell ref="A36:C36"/>
    <mergeCell ref="A38:R38"/>
    <mergeCell ref="A39:R39"/>
    <mergeCell ref="I36:R36"/>
    <mergeCell ref="A41:R41"/>
    <mergeCell ref="O42:R42"/>
    <mergeCell ref="I42:I43"/>
    <mergeCell ref="H42:H43"/>
    <mergeCell ref="G42:G43"/>
    <mergeCell ref="F42:F43"/>
    <mergeCell ref="E42:E43"/>
    <mergeCell ref="D42:D43"/>
    <mergeCell ref="C42:C43"/>
    <mergeCell ref="B42:B43"/>
    <mergeCell ref="A42:A43"/>
    <mergeCell ref="A49:R49"/>
    <mergeCell ref="O50:R50"/>
    <mergeCell ref="I50:I51"/>
    <mergeCell ref="H50:H51"/>
    <mergeCell ref="G50:G51"/>
    <mergeCell ref="F50:F51"/>
    <mergeCell ref="E50:E51"/>
    <mergeCell ref="D50:D51"/>
    <mergeCell ref="C50:C51"/>
    <mergeCell ref="B50:B51"/>
    <mergeCell ref="A50:A51"/>
    <mergeCell ref="A48:C48"/>
    <mergeCell ref="A79:C79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A90:C90"/>
    <mergeCell ref="A91:D91"/>
    <mergeCell ref="C73:C74"/>
    <mergeCell ref="D73:D74"/>
    <mergeCell ref="E73:E74"/>
    <mergeCell ref="F73:F74"/>
    <mergeCell ref="G73:G74"/>
    <mergeCell ref="A72:R72"/>
    <mergeCell ref="A71:R71"/>
    <mergeCell ref="H73:H74"/>
    <mergeCell ref="I73:I74"/>
    <mergeCell ref="A70:R70"/>
    <mergeCell ref="O73:R73"/>
    <mergeCell ref="A69:R69"/>
    <mergeCell ref="A68:R68"/>
    <mergeCell ref="O81:R81"/>
    <mergeCell ref="A80:R80"/>
    <mergeCell ref="B73:B74"/>
    <mergeCell ref="A73:A74"/>
    <mergeCell ref="A59:C59"/>
    <mergeCell ref="A60:D60"/>
    <mergeCell ref="A64:C64"/>
    <mergeCell ref="A65:C65"/>
    <mergeCell ref="A66:C66"/>
    <mergeCell ref="A67:C67"/>
    <mergeCell ref="K64:R64"/>
    <mergeCell ref="K65:R65"/>
    <mergeCell ref="I66:R66"/>
    <mergeCell ref="I67:R67"/>
    <mergeCell ref="K95:R95"/>
    <mergeCell ref="I96:R96"/>
    <mergeCell ref="F97:R97"/>
    <mergeCell ref="A101:R101"/>
    <mergeCell ref="A95:C95"/>
    <mergeCell ref="A96:C96"/>
    <mergeCell ref="A97:C97"/>
    <mergeCell ref="A98:C98"/>
    <mergeCell ref="A99:R99"/>
    <mergeCell ref="A100:R100"/>
    <mergeCell ref="H98:R98"/>
    <mergeCell ref="A102:R102"/>
    <mergeCell ref="A103:R103"/>
    <mergeCell ref="O104:R104"/>
    <mergeCell ref="I104:I105"/>
    <mergeCell ref="H104:H105"/>
    <mergeCell ref="G104:G105"/>
    <mergeCell ref="F104:F105"/>
    <mergeCell ref="E104:E105"/>
    <mergeCell ref="B104:B105"/>
    <mergeCell ref="C104:C105"/>
    <mergeCell ref="D104:D105"/>
    <mergeCell ref="A104:A105"/>
    <mergeCell ref="A111:R111"/>
    <mergeCell ref="O112:R112"/>
    <mergeCell ref="I112:I113"/>
    <mergeCell ref="H112:H113"/>
    <mergeCell ref="G112:G113"/>
    <mergeCell ref="F112:F113"/>
    <mergeCell ref="E112:E113"/>
    <mergeCell ref="D112:D113"/>
    <mergeCell ref="C112:C113"/>
    <mergeCell ref="B112:B113"/>
    <mergeCell ref="A112:A113"/>
    <mergeCell ref="A110:C110"/>
    <mergeCell ref="A121:C121"/>
    <mergeCell ref="A122:D122"/>
    <mergeCell ref="A126:C126"/>
    <mergeCell ref="A127:C127"/>
    <mergeCell ref="I126:R126"/>
    <mergeCell ref="I127:R127"/>
    <mergeCell ref="H128:R128"/>
    <mergeCell ref="A130:R130"/>
    <mergeCell ref="A128:C128"/>
    <mergeCell ref="A129:C129"/>
    <mergeCell ref="H129:R129"/>
    <mergeCell ref="B135:B136"/>
    <mergeCell ref="D135:D136"/>
    <mergeCell ref="G135:G136"/>
    <mergeCell ref="A134:R134"/>
    <mergeCell ref="H135:H136"/>
    <mergeCell ref="I135:I136"/>
    <mergeCell ref="O135:R135"/>
    <mergeCell ref="A133:R133"/>
    <mergeCell ref="A132:R132"/>
    <mergeCell ref="A131:R131"/>
    <mergeCell ref="F135:F136"/>
    <mergeCell ref="E135:E136"/>
    <mergeCell ref="C135:C136"/>
    <mergeCell ref="A135:A136"/>
    <mergeCell ref="A142:R142"/>
    <mergeCell ref="O143:R143"/>
    <mergeCell ref="I143:I144"/>
    <mergeCell ref="H143:H144"/>
    <mergeCell ref="G143:G144"/>
    <mergeCell ref="F143:F144"/>
    <mergeCell ref="E143:E144"/>
    <mergeCell ref="D143:D144"/>
    <mergeCell ref="C143:C144"/>
    <mergeCell ref="B143:B144"/>
    <mergeCell ref="A143:A144"/>
    <mergeCell ref="A141:C141"/>
    <mergeCell ref="A151:C151"/>
    <mergeCell ref="A152:D152"/>
    <mergeCell ref="A156:C156"/>
    <mergeCell ref="A157:C157"/>
    <mergeCell ref="A158:C158"/>
    <mergeCell ref="A159:C159"/>
    <mergeCell ref="C165:C166"/>
    <mergeCell ref="B165:B166"/>
    <mergeCell ref="D165:D166"/>
    <mergeCell ref="A165:A166"/>
    <mergeCell ref="A171:C171"/>
    <mergeCell ref="B173:B174"/>
    <mergeCell ref="D173:D174"/>
    <mergeCell ref="K156:T156"/>
    <mergeCell ref="K157:T157"/>
    <mergeCell ref="K158:R158"/>
    <mergeCell ref="G165:G166"/>
    <mergeCell ref="A160:R160"/>
    <mergeCell ref="A161:R161"/>
    <mergeCell ref="A162:R162"/>
    <mergeCell ref="A163:R163"/>
    <mergeCell ref="A164:R164"/>
    <mergeCell ref="O165:R165"/>
    <mergeCell ref="F165:F166"/>
    <mergeCell ref="E165:E166"/>
    <mergeCell ref="I165:I166"/>
    <mergeCell ref="H165:H166"/>
    <mergeCell ref="K159:R159"/>
    <mergeCell ref="A173:A174"/>
    <mergeCell ref="C173:C174"/>
    <mergeCell ref="A172:R172"/>
    <mergeCell ref="E173:E174"/>
    <mergeCell ref="F173:F174"/>
    <mergeCell ref="G173:G174"/>
    <mergeCell ref="H173:H174"/>
    <mergeCell ref="I173:I174"/>
    <mergeCell ref="O173:R173"/>
    <mergeCell ref="K187:T187"/>
    <mergeCell ref="K188:T188"/>
    <mergeCell ref="A189:C189"/>
    <mergeCell ref="K189:R189"/>
    <mergeCell ref="K190:R190"/>
    <mergeCell ref="A191:R191"/>
    <mergeCell ref="A190:C190"/>
    <mergeCell ref="A192:R192"/>
    <mergeCell ref="A193:R193"/>
    <mergeCell ref="A194:R194"/>
    <mergeCell ref="A182:C182"/>
    <mergeCell ref="A183:D183"/>
    <mergeCell ref="A188:C188"/>
    <mergeCell ref="A187:C187"/>
    <mergeCell ref="A202:C202"/>
    <mergeCell ref="A204:A205"/>
    <mergeCell ref="B204:B205"/>
    <mergeCell ref="C204:C205"/>
    <mergeCell ref="D204:D205"/>
    <mergeCell ref="K279:T279"/>
    <mergeCell ref="K280:T280"/>
    <mergeCell ref="K281:R281"/>
    <mergeCell ref="A279:C279"/>
    <mergeCell ref="A280:C280"/>
    <mergeCell ref="A281:C281"/>
    <mergeCell ref="A274:C274"/>
    <mergeCell ref="A275:D275"/>
    <mergeCell ref="A282:C282"/>
    <mergeCell ref="A283:R283"/>
    <mergeCell ref="A284:R284"/>
    <mergeCell ref="A285:R285"/>
    <mergeCell ref="A286:R286"/>
    <mergeCell ref="A287:R287"/>
    <mergeCell ref="A288:A289"/>
    <mergeCell ref="B288:B289"/>
    <mergeCell ref="C288:C289"/>
    <mergeCell ref="D288:D289"/>
    <mergeCell ref="E288:E289"/>
    <mergeCell ref="K282:R282"/>
    <mergeCell ref="F288:F289"/>
    <mergeCell ref="A195:R195"/>
    <mergeCell ref="O196:R196"/>
    <mergeCell ref="I196:I197"/>
    <mergeCell ref="H196:H197"/>
    <mergeCell ref="G196:G197"/>
    <mergeCell ref="F196:F197"/>
    <mergeCell ref="E196:E197"/>
    <mergeCell ref="D196:D197"/>
    <mergeCell ref="C196:C197"/>
    <mergeCell ref="B196:B197"/>
    <mergeCell ref="A196:A197"/>
    <mergeCell ref="A203:R203"/>
    <mergeCell ref="O204:R204"/>
    <mergeCell ref="E204:E205"/>
    <mergeCell ref="F204:F205"/>
    <mergeCell ref="G204:G205"/>
    <mergeCell ref="H204:H205"/>
    <mergeCell ref="I204:I205"/>
    <mergeCell ref="O288:R288"/>
    <mergeCell ref="O296:R296"/>
    <mergeCell ref="H288:H289"/>
    <mergeCell ref="I288:I289"/>
    <mergeCell ref="A295:R295"/>
    <mergeCell ref="A305:D305"/>
    <mergeCell ref="A304:C304"/>
    <mergeCell ref="A296:A297"/>
    <mergeCell ref="A294:C294"/>
    <mergeCell ref="B296:B297"/>
    <mergeCell ref="C296:C297"/>
    <mergeCell ref="D296:D297"/>
    <mergeCell ref="E296:E297"/>
    <mergeCell ref="F296:F297"/>
    <mergeCell ref="G296:G297"/>
    <mergeCell ref="H296:H297"/>
    <mergeCell ref="I296:I297"/>
    <mergeCell ref="G288:G289"/>
    <mergeCell ref="A264:R264"/>
    <mergeCell ref="O265:R265"/>
    <mergeCell ref="A265:A266"/>
    <mergeCell ref="B265:B266"/>
    <mergeCell ref="C265:C266"/>
    <mergeCell ref="D265:D266"/>
    <mergeCell ref="E265:E266"/>
    <mergeCell ref="F265:F266"/>
    <mergeCell ref="G265:G266"/>
    <mergeCell ref="H265:H266"/>
    <mergeCell ref="I265:I266"/>
    <mergeCell ref="A263:C263"/>
    <mergeCell ref="A257:A258"/>
    <mergeCell ref="B257:B258"/>
    <mergeCell ref="C257:C258"/>
    <mergeCell ref="D257:D258"/>
    <mergeCell ref="E257:E258"/>
    <mergeCell ref="F257:F258"/>
    <mergeCell ref="G257:G258"/>
    <mergeCell ref="H257:H258"/>
    <mergeCell ref="I257:I258"/>
    <mergeCell ref="O257:R257"/>
    <mergeCell ref="A256:R256"/>
    <mergeCell ref="A255:R255"/>
    <mergeCell ref="A254:R254"/>
    <mergeCell ref="A253:R253"/>
    <mergeCell ref="A252:R252"/>
    <mergeCell ref="K251:R251"/>
    <mergeCell ref="K250:R250"/>
    <mergeCell ref="K249:T249"/>
    <mergeCell ref="K248:T248"/>
    <mergeCell ref="A251:C251"/>
    <mergeCell ref="A250:C250"/>
    <mergeCell ref="A249:C249"/>
    <mergeCell ref="A248:C248"/>
    <mergeCell ref="A244:D244"/>
    <mergeCell ref="A243:C243"/>
    <mergeCell ref="C226:C227"/>
    <mergeCell ref="A226:A227"/>
    <mergeCell ref="B226:B227"/>
    <mergeCell ref="A232:C232"/>
    <mergeCell ref="D226:D227"/>
    <mergeCell ref="E226:E227"/>
    <mergeCell ref="F226:F227"/>
    <mergeCell ref="G226:G227"/>
    <mergeCell ref="H226:H227"/>
    <mergeCell ref="I234:I235"/>
    <mergeCell ref="H234:H235"/>
    <mergeCell ref="G234:G235"/>
    <mergeCell ref="F234:F235"/>
    <mergeCell ref="E234:E235"/>
    <mergeCell ref="D234:D235"/>
    <mergeCell ref="C234:C235"/>
    <mergeCell ref="B234:B235"/>
    <mergeCell ref="A234:A235"/>
    <mergeCell ref="O234:R234"/>
    <mergeCell ref="A233:R233"/>
    <mergeCell ref="O226:R226"/>
    <mergeCell ref="A225:R225"/>
    <mergeCell ref="A224:R224"/>
    <mergeCell ref="A223:R223"/>
    <mergeCell ref="A222:R222"/>
    <mergeCell ref="A221:R221"/>
    <mergeCell ref="K220:R220"/>
    <mergeCell ref="I226:I227"/>
    <mergeCell ref="K219:R219"/>
    <mergeCell ref="K218:T218"/>
    <mergeCell ref="K217:T217"/>
    <mergeCell ref="A220:C220"/>
    <mergeCell ref="A219:C219"/>
    <mergeCell ref="A212:C212"/>
    <mergeCell ref="A213:D213"/>
    <mergeCell ref="A217:C217"/>
    <mergeCell ref="A218:C218"/>
  </mergeCells>
  <pageMargins bottom="0.75" footer="0.300000011920929" header="0.300000011920929" left="0.25" right="0.25" top="0.75"/>
  <pageSetup fitToHeight="1" fitToWidth="1" orientation="landscape" paperHeight="297mm" paperSize="9" paperWidth="210mm" scale="76"/>
  <rowBreaks count="10" manualBreakCount="10">
    <brk id="32" man="true" max="16383"/>
    <brk id="63" man="true" max="16383"/>
    <brk id="94" man="true" max="16383"/>
    <brk id="125" man="true" max="16383"/>
    <brk id="155" man="true" max="16383"/>
    <brk id="186" man="true" max="16383"/>
    <brk id="216" man="true" max="16383"/>
    <brk id="247" man="true" max="16383"/>
    <brk id="278" man="true" max="16383"/>
    <brk id="313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9"/>
  <sheetViews>
    <sheetView showZeros="true" workbookViewId="0"/>
  </sheetViews>
  <sheetFormatPr baseColWidth="8" customHeight="false" defaultColWidth="9.14062530925693" defaultRowHeight="15" zeroHeight="false"/>
  <sheetData>
    <row outlineLevel="0" r="3">
      <c r="B3" s="0" t="n">
        <v>183</v>
      </c>
      <c r="C3" s="0" t="n">
        <v>56.53</v>
      </c>
      <c r="D3" s="0" t="n">
        <v>51.04</v>
      </c>
      <c r="E3" s="0" t="n">
        <v>213.18</v>
      </c>
      <c r="F3" s="0" t="n">
        <v>1573.85</v>
      </c>
      <c r="H3" s="0" t="n">
        <v>796.74</v>
      </c>
      <c r="I3" s="0" t="n">
        <v>237.2</v>
      </c>
      <c r="J3" s="0" t="n">
        <v>1078.87</v>
      </c>
      <c r="K3" s="0" t="n">
        <v>21.73</v>
      </c>
      <c r="L3" s="0" t="n">
        <v>165.74</v>
      </c>
      <c r="M3" s="0" t="n">
        <v>1.09</v>
      </c>
      <c r="N3" s="0" t="n">
        <v>9.896</v>
      </c>
      <c r="O3" s="0" t="n">
        <v>98.82</v>
      </c>
    </row>
    <row outlineLevel="0" r="5">
      <c r="B5" s="0" t="n">
        <v>155.36</v>
      </c>
      <c r="C5" s="0" t="n">
        <v>43.95</v>
      </c>
      <c r="D5" s="0" t="n">
        <v>54.03</v>
      </c>
      <c r="E5" s="0" t="n">
        <v>204.61</v>
      </c>
      <c r="F5" s="0" t="n">
        <v>1481.61</v>
      </c>
      <c r="H5" s="0" t="n">
        <v>655.64</v>
      </c>
      <c r="I5" s="0" t="n">
        <v>153.6</v>
      </c>
      <c r="J5" s="0" t="n">
        <v>664.2</v>
      </c>
      <c r="K5" s="0" t="n">
        <v>13.26</v>
      </c>
      <c r="L5" s="0" t="n">
        <v>184.1</v>
      </c>
      <c r="M5" s="0" t="n">
        <v>22.035</v>
      </c>
      <c r="N5" s="0" t="n">
        <v>2.28</v>
      </c>
      <c r="O5" s="0" t="n">
        <v>74.6</v>
      </c>
    </row>
    <row outlineLevel="0" r="7">
      <c r="B7" s="0" t="n">
        <v>195.61</v>
      </c>
      <c r="C7" s="0" t="n">
        <v>64.6228571428572</v>
      </c>
      <c r="D7" s="0" t="n">
        <v>52.2214285714286</v>
      </c>
      <c r="E7" s="0" t="n">
        <v>232.028571428571</v>
      </c>
      <c r="F7" s="0" t="n">
        <v>1657.10142857143</v>
      </c>
      <c r="G7" s="0" t="n">
        <v>0</v>
      </c>
      <c r="H7" s="0" t="n">
        <v>723.36</v>
      </c>
      <c r="I7" s="0" t="n">
        <v>263.58</v>
      </c>
      <c r="J7" s="0" t="n">
        <v>1239.57142857143</v>
      </c>
      <c r="K7" s="0" t="n">
        <v>13.1392857142857</v>
      </c>
      <c r="L7" s="0" t="n">
        <v>80.2114285714286</v>
      </c>
      <c r="M7" s="0" t="n">
        <v>48.832</v>
      </c>
      <c r="N7" s="0" t="n">
        <v>6.5</v>
      </c>
      <c r="O7" s="0" t="n">
        <v>18.2371428571429</v>
      </c>
    </row>
    <row outlineLevel="0" r="9">
      <c r="B9" s="0" t="n">
        <v>152.92</v>
      </c>
      <c r="C9" s="0" t="n">
        <v>47.5908571428571</v>
      </c>
      <c r="D9" s="0" t="n">
        <v>61.7579047619048</v>
      </c>
      <c r="E9" s="0" t="n">
        <v>223.42780952381</v>
      </c>
      <c r="F9" s="0" t="n">
        <v>1642.96142857143</v>
      </c>
      <c r="H9" s="0" t="n">
        <v>724.927714285714</v>
      </c>
      <c r="I9" s="0" t="n">
        <v>152.578380952381</v>
      </c>
      <c r="J9" s="0" t="n">
        <v>566.506761904762</v>
      </c>
      <c r="K9" s="0" t="n">
        <v>10.0645714285714</v>
      </c>
      <c r="L9" s="0" t="n">
        <v>73.9180952380952</v>
      </c>
      <c r="M9" s="0" t="n">
        <v>10.397</v>
      </c>
      <c r="N9" s="0" t="n">
        <v>1.75</v>
      </c>
      <c r="O9" s="0" t="n">
        <v>84.3738095238095</v>
      </c>
    </row>
  </sheetData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2025-01-28T08:46:27Z</dcterms:modified>
</cp:coreProperties>
</file>